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er Department\Desktop\2020 FOLDERS\CURRENT FORMS 2020\"/>
    </mc:Choice>
  </mc:AlternateContent>
  <xr:revisionPtr revIDLastSave="0" documentId="13_ncr:1_{85D21C0A-4194-4F4F-B399-6166EB4E6A79}" xr6:coauthVersionLast="45" xr6:coauthVersionMax="45" xr10:uidLastSave="{00000000-0000-0000-0000-000000000000}"/>
  <bookViews>
    <workbookView xWindow="-120" yWindow="-120" windowWidth="20730" windowHeight="11160" xr2:uid="{33249003-9837-4AE9-AC06-0F6751899F5C}"/>
  </bookViews>
  <sheets>
    <sheet name="2020 Rate Chart" sheetId="1" r:id="rId1"/>
  </sheets>
  <definedNames>
    <definedName name="_xlnm.Print_Area" localSheetId="0">'2020 Rate Chart'!$A$1:$M$54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K19" i="1"/>
  <c r="D19" i="1"/>
  <c r="C19" i="1"/>
  <c r="H19" i="1" s="1"/>
  <c r="I19" i="1" s="1"/>
  <c r="K18" i="1"/>
  <c r="I18" i="1"/>
  <c r="E18" i="1"/>
  <c r="F18" i="1" s="1"/>
  <c r="D18" i="1"/>
  <c r="L18" i="1" l="1"/>
  <c r="G18" i="1"/>
  <c r="C20" i="1"/>
  <c r="J18" i="1"/>
  <c r="K20" i="1"/>
  <c r="A22" i="1"/>
  <c r="K21" i="1"/>
  <c r="C21" i="1"/>
  <c r="D21" i="1"/>
  <c r="E20" i="1"/>
  <c r="H20" i="1"/>
  <c r="I20" i="1" s="1"/>
  <c r="E19" i="1"/>
  <c r="D20" i="1"/>
  <c r="F20" i="1" l="1"/>
  <c r="L20" i="1" s="1"/>
  <c r="G20" i="1"/>
  <c r="K22" i="1"/>
  <c r="C22" i="1"/>
  <c r="D22" i="1"/>
  <c r="A23" i="1"/>
  <c r="G19" i="1"/>
  <c r="F19" i="1"/>
  <c r="E21" i="1"/>
  <c r="H21" i="1"/>
  <c r="I21" i="1" s="1"/>
  <c r="J20" i="1"/>
  <c r="J19" i="1" l="1"/>
  <c r="L19" i="1"/>
  <c r="H22" i="1"/>
  <c r="I22" i="1" s="1"/>
  <c r="E22" i="1"/>
  <c r="D23" i="1"/>
  <c r="K23" i="1"/>
  <c r="C23" i="1"/>
  <c r="A24" i="1"/>
  <c r="F21" i="1"/>
  <c r="L21" i="1" s="1"/>
  <c r="G21" i="1"/>
  <c r="G22" i="1" l="1"/>
  <c r="F22" i="1"/>
  <c r="L22" i="1" s="1"/>
  <c r="A25" i="1"/>
  <c r="D24" i="1"/>
  <c r="K24" i="1"/>
  <c r="C24" i="1"/>
  <c r="J21" i="1"/>
  <c r="H23" i="1"/>
  <c r="I23" i="1" s="1"/>
  <c r="E23" i="1"/>
  <c r="G23" i="1" l="1"/>
  <c r="F23" i="1"/>
  <c r="L23" i="1" s="1"/>
  <c r="A26" i="1"/>
  <c r="K25" i="1"/>
  <c r="C25" i="1"/>
  <c r="D25" i="1"/>
  <c r="E24" i="1"/>
  <c r="H24" i="1"/>
  <c r="I24" i="1" s="1"/>
  <c r="J22" i="1"/>
  <c r="K26" i="1" l="1"/>
  <c r="C26" i="1"/>
  <c r="D26" i="1"/>
  <c r="A27" i="1"/>
  <c r="F24" i="1"/>
  <c r="L24" i="1" s="1"/>
  <c r="G24" i="1"/>
  <c r="J23" i="1"/>
  <c r="E25" i="1"/>
  <c r="H25" i="1"/>
  <c r="I25" i="1" s="1"/>
  <c r="D27" i="1" l="1"/>
  <c r="K27" i="1"/>
  <c r="C27" i="1"/>
  <c r="A28" i="1"/>
  <c r="F25" i="1"/>
  <c r="L25" i="1" s="1"/>
  <c r="G25" i="1"/>
  <c r="H26" i="1"/>
  <c r="I26" i="1" s="1"/>
  <c r="E26" i="1"/>
  <c r="J24" i="1"/>
  <c r="A29" i="1" l="1"/>
  <c r="D28" i="1"/>
  <c r="K28" i="1"/>
  <c r="C28" i="1"/>
  <c r="H27" i="1"/>
  <c r="I27" i="1" s="1"/>
  <c r="E27" i="1"/>
  <c r="G26" i="1"/>
  <c r="F26" i="1"/>
  <c r="L26" i="1" s="1"/>
  <c r="J25" i="1"/>
  <c r="G27" i="1" l="1"/>
  <c r="F27" i="1"/>
  <c r="L27" i="1" s="1"/>
  <c r="J27" i="1"/>
  <c r="A30" i="1"/>
  <c r="K29" i="1"/>
  <c r="C29" i="1"/>
  <c r="D29" i="1"/>
  <c r="E28" i="1"/>
  <c r="H28" i="1"/>
  <c r="I28" i="1" s="1"/>
  <c r="J26" i="1"/>
  <c r="E29" i="1" l="1"/>
  <c r="H29" i="1"/>
  <c r="I29" i="1" s="1"/>
  <c r="F28" i="1"/>
  <c r="L28" i="1" s="1"/>
  <c r="G28" i="1"/>
  <c r="K30" i="1"/>
  <c r="C30" i="1"/>
  <c r="D30" i="1"/>
  <c r="A31" i="1"/>
  <c r="H30" i="1" l="1"/>
  <c r="I30" i="1" s="1"/>
  <c r="E30" i="1"/>
  <c r="D31" i="1"/>
  <c r="K31" i="1"/>
  <c r="C31" i="1"/>
  <c r="A32" i="1"/>
  <c r="F29" i="1"/>
  <c r="L29" i="1" s="1"/>
  <c r="G29" i="1"/>
  <c r="J28" i="1"/>
  <c r="J29" i="1" l="1"/>
  <c r="A33" i="1"/>
  <c r="D32" i="1"/>
  <c r="C32" i="1"/>
  <c r="K32" i="1"/>
  <c r="H31" i="1"/>
  <c r="I31" i="1" s="1"/>
  <c r="E31" i="1"/>
  <c r="G30" i="1"/>
  <c r="F30" i="1"/>
  <c r="L30" i="1" s="1"/>
  <c r="J30" i="1"/>
  <c r="E32" i="1" l="1"/>
  <c r="H32" i="1"/>
  <c r="I32" i="1" s="1"/>
  <c r="G31" i="1"/>
  <c r="F31" i="1"/>
  <c r="L31" i="1" s="1"/>
  <c r="A34" i="1"/>
  <c r="K33" i="1"/>
  <c r="C33" i="1"/>
  <c r="D33" i="1"/>
  <c r="J31" i="1" l="1"/>
  <c r="K34" i="1"/>
  <c r="C34" i="1"/>
  <c r="D34" i="1"/>
  <c r="A35" i="1"/>
  <c r="F32" i="1"/>
  <c r="L32" i="1" s="1"/>
  <c r="G32" i="1"/>
  <c r="E33" i="1"/>
  <c r="H33" i="1"/>
  <c r="I33" i="1" s="1"/>
  <c r="H34" i="1" l="1"/>
  <c r="I34" i="1" s="1"/>
  <c r="E34" i="1"/>
  <c r="J32" i="1"/>
  <c r="F33" i="1"/>
  <c r="L33" i="1" s="1"/>
  <c r="G33" i="1"/>
  <c r="D35" i="1"/>
  <c r="K35" i="1"/>
  <c r="C35" i="1"/>
  <c r="A36" i="1"/>
  <c r="J33" i="1" l="1"/>
  <c r="A37" i="1"/>
  <c r="D36" i="1"/>
  <c r="C36" i="1"/>
  <c r="K36" i="1"/>
  <c r="G34" i="1"/>
  <c r="F34" i="1"/>
  <c r="L34" i="1" s="1"/>
  <c r="H35" i="1"/>
  <c r="I35" i="1" s="1"/>
  <c r="E35" i="1"/>
  <c r="J34" i="1" l="1"/>
  <c r="E36" i="1"/>
  <c r="H36" i="1"/>
  <c r="I36" i="1" s="1"/>
  <c r="A38" i="1"/>
  <c r="K37" i="1"/>
  <c r="C37" i="1"/>
  <c r="D37" i="1"/>
  <c r="G35" i="1"/>
  <c r="F35" i="1"/>
  <c r="L35" i="1" s="1"/>
  <c r="A39" i="1" l="1"/>
  <c r="K38" i="1"/>
  <c r="C38" i="1"/>
  <c r="D38" i="1"/>
  <c r="F36" i="1"/>
  <c r="L36" i="1" s="1"/>
  <c r="G36" i="1"/>
  <c r="E37" i="1"/>
  <c r="H37" i="1"/>
  <c r="I37" i="1" s="1"/>
  <c r="J35" i="1"/>
  <c r="F37" i="1" l="1"/>
  <c r="L37" i="1" s="1"/>
  <c r="G37" i="1"/>
  <c r="H38" i="1"/>
  <c r="I38" i="1" s="1"/>
  <c r="E38" i="1"/>
  <c r="J37" i="1"/>
  <c r="J36" i="1"/>
  <c r="D39" i="1"/>
  <c r="A40" i="1"/>
  <c r="K39" i="1"/>
  <c r="C39" i="1"/>
  <c r="G38" i="1" l="1"/>
  <c r="F38" i="1"/>
  <c r="L38" i="1" s="1"/>
  <c r="H39" i="1"/>
  <c r="I39" i="1" s="1"/>
  <c r="E39" i="1"/>
  <c r="K40" i="1"/>
  <c r="C40" i="1"/>
  <c r="A41" i="1"/>
  <c r="D40" i="1"/>
  <c r="H40" i="1" l="1"/>
  <c r="I40" i="1" s="1"/>
  <c r="E40" i="1"/>
  <c r="J38" i="1"/>
  <c r="A42" i="1"/>
  <c r="D41" i="1"/>
  <c r="C41" i="1"/>
  <c r="K41" i="1"/>
  <c r="F39" i="1"/>
  <c r="L39" i="1" s="1"/>
  <c r="G39" i="1"/>
  <c r="A43" i="1" l="1"/>
  <c r="K42" i="1"/>
  <c r="C42" i="1"/>
  <c r="D42" i="1"/>
  <c r="E41" i="1"/>
  <c r="H41" i="1"/>
  <c r="I41" i="1" s="1"/>
  <c r="G40" i="1"/>
  <c r="F40" i="1"/>
  <c r="L40" i="1" s="1"/>
  <c r="J39" i="1"/>
  <c r="E42" i="1" l="1"/>
  <c r="H42" i="1"/>
  <c r="I42" i="1" s="1"/>
  <c r="F41" i="1"/>
  <c r="L41" i="1" s="1"/>
  <c r="G41" i="1"/>
  <c r="J40" i="1"/>
  <c r="K43" i="1"/>
  <c r="C43" i="1"/>
  <c r="D43" i="1"/>
  <c r="A44" i="1"/>
  <c r="D44" i="1" l="1"/>
  <c r="K44" i="1"/>
  <c r="C44" i="1"/>
  <c r="A45" i="1"/>
  <c r="F42" i="1"/>
  <c r="L42" i="1" s="1"/>
  <c r="G42" i="1"/>
  <c r="H43" i="1"/>
  <c r="I43" i="1" s="1"/>
  <c r="E43" i="1"/>
  <c r="J41" i="1"/>
  <c r="G43" i="1" l="1"/>
  <c r="F43" i="1"/>
  <c r="L43" i="1" s="1"/>
  <c r="A46" i="1"/>
  <c r="D45" i="1"/>
  <c r="C45" i="1"/>
  <c r="K45" i="1"/>
  <c r="J43" i="1"/>
  <c r="H44" i="1"/>
  <c r="I44" i="1" s="1"/>
  <c r="E44" i="1"/>
  <c r="J42" i="1"/>
  <c r="A47" i="1" l="1"/>
  <c r="K46" i="1"/>
  <c r="C46" i="1"/>
  <c r="D46" i="1"/>
  <c r="G44" i="1"/>
  <c r="F44" i="1"/>
  <c r="L44" i="1" s="1"/>
  <c r="E45" i="1"/>
  <c r="H45" i="1"/>
  <c r="I45" i="1" s="1"/>
  <c r="J44" i="1" l="1"/>
  <c r="E46" i="1"/>
  <c r="H46" i="1"/>
  <c r="I46" i="1" s="1"/>
  <c r="J45" i="1"/>
  <c r="F45" i="1"/>
  <c r="L45" i="1" s="1"/>
  <c r="G45" i="1"/>
  <c r="K47" i="1"/>
  <c r="C47" i="1"/>
  <c r="D47" i="1"/>
  <c r="A48" i="1"/>
  <c r="H47" i="1" l="1"/>
  <c r="I47" i="1" s="1"/>
  <c r="E47" i="1"/>
  <c r="D48" i="1"/>
  <c r="K48" i="1"/>
  <c r="C48" i="1"/>
  <c r="A49" i="1"/>
  <c r="F46" i="1"/>
  <c r="L46" i="1" s="1"/>
  <c r="G46" i="1"/>
  <c r="J46" i="1" l="1"/>
  <c r="A50" i="1"/>
  <c r="D49" i="1"/>
  <c r="K49" i="1"/>
  <c r="C49" i="1"/>
  <c r="G47" i="1"/>
  <c r="F47" i="1"/>
  <c r="L47" i="1" s="1"/>
  <c r="H48" i="1"/>
  <c r="I48" i="1" s="1"/>
  <c r="E48" i="1"/>
  <c r="J47" i="1" l="1"/>
  <c r="G48" i="1"/>
  <c r="F48" i="1"/>
  <c r="L48" i="1" s="1"/>
  <c r="E49" i="1"/>
  <c r="H49" i="1"/>
  <c r="I49" i="1" s="1"/>
  <c r="A51" i="1"/>
  <c r="K50" i="1"/>
  <c r="C50" i="1"/>
  <c r="D50" i="1"/>
  <c r="J48" i="1" l="1"/>
  <c r="F49" i="1"/>
  <c r="L49" i="1" s="1"/>
  <c r="G49" i="1"/>
  <c r="K51" i="1"/>
  <c r="C51" i="1"/>
  <c r="D51" i="1"/>
  <c r="A52" i="1"/>
  <c r="E50" i="1"/>
  <c r="H50" i="1"/>
  <c r="I50" i="1" s="1"/>
  <c r="D52" i="1" l="1"/>
  <c r="K52" i="1"/>
  <c r="C52" i="1"/>
  <c r="A53" i="1"/>
  <c r="H51" i="1"/>
  <c r="I51" i="1" s="1"/>
  <c r="E51" i="1"/>
  <c r="J49" i="1"/>
  <c r="F50" i="1"/>
  <c r="L50" i="1" s="1"/>
  <c r="G50" i="1"/>
  <c r="G51" i="1" l="1"/>
  <c r="F51" i="1"/>
  <c r="L51" i="1" s="1"/>
  <c r="H52" i="1"/>
  <c r="I52" i="1" s="1"/>
  <c r="E52" i="1"/>
  <c r="A54" i="1"/>
  <c r="D53" i="1"/>
  <c r="K53" i="1"/>
  <c r="C53" i="1"/>
  <c r="J51" i="1"/>
  <c r="J50" i="1"/>
  <c r="G52" i="1" l="1"/>
  <c r="F52" i="1"/>
  <c r="L52" i="1" s="1"/>
  <c r="E53" i="1"/>
  <c r="H53" i="1"/>
  <c r="I53" i="1" s="1"/>
  <c r="A55" i="1"/>
  <c r="K54" i="1"/>
  <c r="C54" i="1"/>
  <c r="D54" i="1"/>
  <c r="K55" i="1" l="1"/>
  <c r="C55" i="1"/>
  <c r="D55" i="1"/>
  <c r="A56" i="1"/>
  <c r="F53" i="1"/>
  <c r="L53" i="1" s="1"/>
  <c r="G53" i="1"/>
  <c r="E54" i="1"/>
  <c r="H54" i="1"/>
  <c r="I54" i="1" s="1"/>
  <c r="J53" i="1"/>
  <c r="J52" i="1"/>
  <c r="F54" i="1" l="1"/>
  <c r="L54" i="1" s="1"/>
  <c r="G54" i="1"/>
  <c r="H55" i="1"/>
  <c r="I55" i="1" s="1"/>
  <c r="E55" i="1"/>
  <c r="J54" i="1"/>
  <c r="D56" i="1"/>
  <c r="K56" i="1"/>
  <c r="C56" i="1"/>
  <c r="A57" i="1"/>
  <c r="A58" i="1" l="1"/>
  <c r="D57" i="1"/>
  <c r="C57" i="1"/>
  <c r="K57" i="1"/>
  <c r="H56" i="1"/>
  <c r="I56" i="1" s="1"/>
  <c r="E56" i="1"/>
  <c r="G55" i="1"/>
  <c r="F55" i="1"/>
  <c r="L55" i="1" s="1"/>
  <c r="G56" i="1" l="1"/>
  <c r="F56" i="1"/>
  <c r="L56" i="1" s="1"/>
  <c r="A59" i="1"/>
  <c r="K58" i="1"/>
  <c r="C58" i="1"/>
  <c r="D58" i="1"/>
  <c r="J55" i="1"/>
  <c r="J56" i="1"/>
  <c r="E57" i="1"/>
  <c r="H57" i="1"/>
  <c r="I57" i="1" s="1"/>
  <c r="K59" i="1" l="1"/>
  <c r="C59" i="1"/>
  <c r="D59" i="1"/>
  <c r="A60" i="1"/>
  <c r="F57" i="1"/>
  <c r="L57" i="1" s="1"/>
  <c r="G57" i="1"/>
  <c r="E58" i="1"/>
  <c r="H58" i="1"/>
  <c r="I58" i="1" s="1"/>
  <c r="D60" i="1" l="1"/>
  <c r="K60" i="1"/>
  <c r="C60" i="1"/>
  <c r="A61" i="1"/>
  <c r="H59" i="1"/>
  <c r="I59" i="1" s="1"/>
  <c r="E59" i="1"/>
  <c r="F58" i="1"/>
  <c r="L58" i="1" s="1"/>
  <c r="G58" i="1"/>
  <c r="J57" i="1"/>
  <c r="H60" i="1" l="1"/>
  <c r="I60" i="1" s="1"/>
  <c r="E60" i="1"/>
  <c r="A62" i="1"/>
  <c r="D61" i="1"/>
  <c r="C61" i="1"/>
  <c r="K61" i="1"/>
  <c r="G59" i="1"/>
  <c r="F59" i="1"/>
  <c r="L59" i="1" s="1"/>
  <c r="J58" i="1"/>
  <c r="A63" i="1" l="1"/>
  <c r="K62" i="1"/>
  <c r="C62" i="1"/>
  <c r="D62" i="1"/>
  <c r="G60" i="1"/>
  <c r="F60" i="1"/>
  <c r="L60" i="1" s="1"/>
  <c r="J59" i="1"/>
  <c r="E61" i="1"/>
  <c r="H61" i="1"/>
  <c r="I61" i="1" s="1"/>
  <c r="J60" i="1"/>
  <c r="E62" i="1" l="1"/>
  <c r="H62" i="1"/>
  <c r="I62" i="1" s="1"/>
  <c r="F61" i="1"/>
  <c r="L61" i="1" s="1"/>
  <c r="G61" i="1"/>
  <c r="K63" i="1"/>
  <c r="C63" i="1"/>
  <c r="D63" i="1"/>
  <c r="A64" i="1"/>
  <c r="J61" i="1" l="1"/>
  <c r="H63" i="1"/>
  <c r="I63" i="1" s="1"/>
  <c r="E63" i="1"/>
  <c r="D64" i="1"/>
  <c r="K64" i="1"/>
  <c r="C64" i="1"/>
  <c r="A65" i="1"/>
  <c r="J62" i="1"/>
  <c r="F62" i="1"/>
  <c r="L62" i="1" s="1"/>
  <c r="G62" i="1"/>
  <c r="G63" i="1" l="1"/>
  <c r="F63" i="1"/>
  <c r="L63" i="1" s="1"/>
  <c r="H64" i="1"/>
  <c r="I64" i="1" s="1"/>
  <c r="E64" i="1"/>
  <c r="A66" i="1"/>
  <c r="D65" i="1"/>
  <c r="K65" i="1"/>
  <c r="C65" i="1"/>
  <c r="G64" i="1" l="1"/>
  <c r="F64" i="1"/>
  <c r="L64" i="1" s="1"/>
  <c r="A67" i="1"/>
  <c r="K66" i="1"/>
  <c r="C66" i="1"/>
  <c r="D66" i="1"/>
  <c r="E65" i="1"/>
  <c r="H65" i="1"/>
  <c r="I65" i="1" s="1"/>
  <c r="J63" i="1"/>
  <c r="E66" i="1" l="1"/>
  <c r="H66" i="1"/>
  <c r="I66" i="1" s="1"/>
  <c r="K67" i="1"/>
  <c r="C67" i="1"/>
  <c r="D67" i="1"/>
  <c r="A68" i="1"/>
  <c r="F65" i="1"/>
  <c r="L65" i="1" s="1"/>
  <c r="G65" i="1"/>
  <c r="J64" i="1"/>
  <c r="F66" i="1" l="1"/>
  <c r="L66" i="1" s="1"/>
  <c r="G66" i="1"/>
  <c r="D68" i="1"/>
  <c r="K68" i="1"/>
  <c r="C68" i="1"/>
  <c r="H67" i="1"/>
  <c r="I67" i="1" s="1"/>
  <c r="E67" i="1"/>
  <c r="J65" i="1"/>
  <c r="J66" i="1" l="1"/>
  <c r="H68" i="1"/>
  <c r="I68" i="1" s="1"/>
  <c r="E68" i="1"/>
  <c r="G67" i="1"/>
  <c r="F67" i="1"/>
  <c r="L67" i="1" s="1"/>
  <c r="J67" i="1" l="1"/>
  <c r="G68" i="1"/>
  <c r="F68" i="1"/>
  <c r="L68" i="1" s="1"/>
  <c r="J68" i="1" l="1"/>
</calcChain>
</file>

<file path=xl/sharedStrings.xml><?xml version="1.0" encoding="utf-8"?>
<sst xmlns="http://schemas.openxmlformats.org/spreadsheetml/2006/main" count="39" uniqueCount="28">
  <si>
    <t>Sewer allowance is 5% washing cars, watering lawns and gardens</t>
  </si>
  <si>
    <t>Effective 1/1/18</t>
  </si>
  <si>
    <t>$2.31/100</t>
  </si>
  <si>
    <t>$5.03/100</t>
  </si>
  <si>
    <t>Water/Sewer</t>
  </si>
  <si>
    <t>Cu. ft</t>
  </si>
  <si>
    <t xml:space="preserve">   Water</t>
  </si>
  <si>
    <t>min.</t>
  </si>
  <si>
    <t>min</t>
  </si>
  <si>
    <t xml:space="preserve">  Sewer</t>
  </si>
  <si>
    <t>Combined</t>
  </si>
  <si>
    <t>$5.60/100</t>
  </si>
  <si>
    <t>Cu. Ft</t>
  </si>
  <si>
    <t>Above</t>
  </si>
  <si>
    <t>Total</t>
  </si>
  <si>
    <t xml:space="preserve">$ Above </t>
  </si>
  <si>
    <t>Water</t>
  </si>
  <si>
    <t xml:space="preserve">Seasonal </t>
  </si>
  <si>
    <t>Residential</t>
  </si>
  <si>
    <t>Commercial</t>
  </si>
  <si>
    <t>used</t>
  </si>
  <si>
    <t>Min.</t>
  </si>
  <si>
    <t xml:space="preserve">    Gallons  </t>
  </si>
  <si>
    <t>quarterly bill</t>
  </si>
  <si>
    <t>semi annual Bill</t>
  </si>
  <si>
    <t>sewer bill</t>
  </si>
  <si>
    <t>bill</t>
  </si>
  <si>
    <t>Water and Sewer 2020 Rate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</si>
</sst>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8" fontId="5" fillId="0" borderId="2" xfId="0" applyNumberFormat="1" applyFont="1" applyBorder="1" applyAlignment="1">
      <alignment horizontal="center"/>
    </xf>
    <xf numFmtId="7" fontId="5" fillId="0" borderId="2" xfId="0" applyNumberFormat="1" applyFont="1" applyBorder="1" applyAlignment="1">
      <alignment horizontal="center"/>
    </xf>
    <xf numFmtId="7" fontId="5" fillId="2" borderId="2" xfId="0" applyNumberFormat="1" applyFont="1" applyFill="1" applyBorder="1" applyAlignment="1">
      <alignment horizontal="center"/>
    </xf>
    <xf numFmtId="7" fontId="5" fillId="3" borderId="2" xfId="0" applyNumberFormat="1" applyFont="1" applyFill="1" applyBorder="1" applyAlignment="1">
      <alignment horizontal="center"/>
    </xf>
    <xf numFmtId="7" fontId="5" fillId="0" borderId="9" xfId="0" applyNumberFormat="1" applyFont="1" applyBorder="1" applyAlignment="1">
      <alignment horizontal="center"/>
    </xf>
    <xf numFmtId="8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4" borderId="2" xfId="0" applyFont="1" applyFill="1" applyBorder="1" applyAlignment="1">
      <alignment horizontal="center"/>
    </xf>
    <xf numFmtId="8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8" fontId="4" fillId="4" borderId="2" xfId="0" applyNumberFormat="1" applyFont="1" applyFill="1" applyBorder="1" applyAlignment="1">
      <alignment horizontal="center"/>
    </xf>
    <xf numFmtId="7" fontId="5" fillId="4" borderId="2" xfId="0" applyNumberFormat="1" applyFont="1" applyFill="1" applyBorder="1" applyAlignment="1">
      <alignment horizontal="center"/>
    </xf>
    <xf numFmtId="7" fontId="5" fillId="5" borderId="2" xfId="0" applyNumberFormat="1" applyFont="1" applyFill="1" applyBorder="1" applyAlignment="1">
      <alignment horizontal="center"/>
    </xf>
    <xf numFmtId="8" fontId="4" fillId="6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8" fontId="5" fillId="6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0B01-FE8D-4291-A529-CE64DE398C9D}">
  <dimension ref="A1:O70"/>
  <sheetViews>
    <sheetView tabSelected="1" workbookViewId="0">
      <selection activeCell="P56" sqref="P56"/>
    </sheetView>
  </sheetViews>
  <sheetFormatPr defaultRowHeight="12.75" x14ac:dyDescent="0.2"/>
  <cols>
    <col min="1" max="1" width="5.42578125" bestFit="1" customWidth="1"/>
    <col min="2" max="2" width="0.140625" hidden="1" customWidth="1"/>
    <col min="6" max="6" width="10.85546875" bestFit="1" customWidth="1"/>
    <col min="7" max="7" width="13.42578125" bestFit="1" customWidth="1"/>
    <col min="10" max="10" width="11.140625" bestFit="1" customWidth="1"/>
    <col min="11" max="11" width="10.5703125" bestFit="1" customWidth="1"/>
    <col min="12" max="12" width="11.140625" bestFit="1" customWidth="1"/>
    <col min="13" max="13" width="12.28515625" bestFit="1" customWidth="1"/>
  </cols>
  <sheetData>
    <row r="1" spans="1:12" ht="26.25" x14ac:dyDescent="0.4">
      <c r="D1" s="1" t="s">
        <v>27</v>
      </c>
      <c r="E1" s="1"/>
      <c r="F1" s="1"/>
      <c r="G1" s="1"/>
    </row>
    <row r="2" spans="1:12" ht="26.25" x14ac:dyDescent="0.4">
      <c r="C2" s="2" t="s">
        <v>0</v>
      </c>
      <c r="D2" s="1"/>
      <c r="E2" s="1"/>
      <c r="F2" s="1"/>
      <c r="G2" s="1"/>
      <c r="H2" s="2"/>
      <c r="K2" s="3" t="s">
        <v>1</v>
      </c>
    </row>
    <row r="3" spans="1:12" x14ac:dyDescent="0.2">
      <c r="A3" s="4"/>
      <c r="B3" s="4"/>
      <c r="C3" s="4"/>
      <c r="D3" s="4"/>
      <c r="E3" s="5" t="s">
        <v>2</v>
      </c>
      <c r="F3" s="45">
        <v>28.35</v>
      </c>
      <c r="G3" s="6">
        <v>47.46</v>
      </c>
      <c r="H3" s="5" t="s">
        <v>3</v>
      </c>
      <c r="I3" s="7">
        <v>31.19</v>
      </c>
      <c r="J3" s="8" t="s">
        <v>4</v>
      </c>
      <c r="K3" s="9">
        <v>33.76</v>
      </c>
      <c r="L3" s="5" t="s">
        <v>4</v>
      </c>
    </row>
    <row r="4" spans="1:12" x14ac:dyDescent="0.2">
      <c r="A4" s="4"/>
      <c r="B4" s="4"/>
      <c r="C4" s="6" t="s">
        <v>5</v>
      </c>
      <c r="D4" s="4"/>
      <c r="E4" s="10" t="s">
        <v>6</v>
      </c>
      <c r="F4" s="46" t="s">
        <v>7</v>
      </c>
      <c r="G4" s="11" t="s">
        <v>8</v>
      </c>
      <c r="H4" s="11" t="s">
        <v>9</v>
      </c>
      <c r="I4" s="12" t="s">
        <v>7</v>
      </c>
      <c r="J4" s="13" t="s">
        <v>10</v>
      </c>
      <c r="K4" s="14" t="s">
        <v>11</v>
      </c>
      <c r="L4" s="11" t="s">
        <v>10</v>
      </c>
    </row>
    <row r="5" spans="1:12" x14ac:dyDescent="0.2">
      <c r="A5" s="5" t="s">
        <v>12</v>
      </c>
      <c r="B5" s="14"/>
      <c r="C5" s="15" t="s">
        <v>13</v>
      </c>
      <c r="D5" s="5" t="s">
        <v>14</v>
      </c>
      <c r="E5" s="5" t="s">
        <v>15</v>
      </c>
      <c r="F5" s="47" t="s">
        <v>16</v>
      </c>
      <c r="G5" s="16" t="s">
        <v>17</v>
      </c>
      <c r="H5" s="5" t="s">
        <v>15</v>
      </c>
      <c r="I5" s="17" t="s">
        <v>18</v>
      </c>
      <c r="J5" s="13" t="s">
        <v>18</v>
      </c>
      <c r="K5" s="5" t="s">
        <v>19</v>
      </c>
      <c r="L5" s="11" t="s">
        <v>19</v>
      </c>
    </row>
    <row r="6" spans="1:12" x14ac:dyDescent="0.2">
      <c r="A6" s="10" t="s">
        <v>20</v>
      </c>
      <c r="B6" s="14"/>
      <c r="C6" s="18" t="s">
        <v>21</v>
      </c>
      <c r="D6" s="10" t="s">
        <v>22</v>
      </c>
      <c r="E6" s="10" t="s">
        <v>7</v>
      </c>
      <c r="F6" s="48" t="s">
        <v>23</v>
      </c>
      <c r="G6" s="19" t="s">
        <v>24</v>
      </c>
      <c r="H6" s="10" t="s">
        <v>7</v>
      </c>
      <c r="I6" s="20" t="s">
        <v>25</v>
      </c>
      <c r="J6" s="21" t="s">
        <v>26</v>
      </c>
      <c r="K6" s="10" t="s">
        <v>25</v>
      </c>
      <c r="L6" s="10" t="s">
        <v>26</v>
      </c>
    </row>
    <row r="7" spans="1:12" ht="1.5" customHeight="1" x14ac:dyDescent="0.2">
      <c r="A7" s="22"/>
      <c r="B7" s="22"/>
      <c r="C7" s="23"/>
      <c r="D7" s="22"/>
      <c r="E7" s="22"/>
      <c r="F7" s="49"/>
      <c r="G7" s="24"/>
      <c r="H7" s="24"/>
      <c r="I7" s="25"/>
      <c r="J7" s="26"/>
      <c r="K7" s="27"/>
      <c r="L7" s="22"/>
    </row>
    <row r="8" spans="1:12" hidden="1" x14ac:dyDescent="0.2">
      <c r="A8" s="22"/>
      <c r="B8" s="22"/>
      <c r="C8" s="22"/>
      <c r="D8" s="22"/>
      <c r="E8" s="22"/>
      <c r="F8" s="49"/>
      <c r="G8" s="22"/>
      <c r="H8" s="22"/>
      <c r="I8" s="28"/>
      <c r="J8" s="26"/>
      <c r="K8" s="27"/>
      <c r="L8" s="22"/>
    </row>
    <row r="9" spans="1:12" hidden="1" x14ac:dyDescent="0.2">
      <c r="A9" s="22"/>
      <c r="B9" s="22"/>
      <c r="C9" s="23"/>
      <c r="D9" s="22"/>
      <c r="E9" s="22"/>
      <c r="F9" s="49"/>
      <c r="G9" s="22"/>
      <c r="H9" s="22"/>
      <c r="I9" s="28"/>
      <c r="J9" s="26"/>
      <c r="K9" s="27"/>
      <c r="L9" s="22"/>
    </row>
    <row r="10" spans="1:12" hidden="1" x14ac:dyDescent="0.2">
      <c r="A10" s="22"/>
      <c r="B10" s="22"/>
      <c r="C10" s="22"/>
      <c r="D10" s="22"/>
      <c r="E10" s="22"/>
      <c r="F10" s="49"/>
      <c r="G10" s="22"/>
      <c r="H10" s="22"/>
      <c r="I10" s="28"/>
      <c r="J10" s="26"/>
      <c r="K10" s="27"/>
      <c r="L10" s="22"/>
    </row>
    <row r="11" spans="1:12" hidden="1" x14ac:dyDescent="0.2">
      <c r="A11" s="22"/>
      <c r="B11" s="22"/>
      <c r="C11" s="22"/>
      <c r="D11" s="22"/>
      <c r="E11" s="22"/>
      <c r="F11" s="49"/>
      <c r="G11" s="22"/>
      <c r="H11" s="22"/>
      <c r="I11" s="28"/>
      <c r="J11" s="26"/>
      <c r="K11" s="27"/>
      <c r="L11" s="22"/>
    </row>
    <row r="12" spans="1:12" hidden="1" x14ac:dyDescent="0.2">
      <c r="A12" s="22"/>
      <c r="B12" s="22"/>
      <c r="C12" s="22"/>
      <c r="D12" s="22"/>
      <c r="E12" s="22"/>
      <c r="F12" s="49"/>
      <c r="G12" s="22"/>
      <c r="H12" s="22"/>
      <c r="I12" s="28"/>
      <c r="J12" s="26"/>
      <c r="K12" s="27"/>
      <c r="L12" s="22"/>
    </row>
    <row r="13" spans="1:12" hidden="1" x14ac:dyDescent="0.2">
      <c r="A13" s="22"/>
      <c r="B13" s="22"/>
      <c r="C13" s="22"/>
      <c r="D13" s="22"/>
      <c r="E13" s="22"/>
      <c r="F13" s="49"/>
      <c r="G13" s="22"/>
      <c r="H13" s="22"/>
      <c r="I13" s="28"/>
      <c r="J13" s="26"/>
      <c r="K13" s="27"/>
      <c r="L13" s="22"/>
    </row>
    <row r="14" spans="1:12" hidden="1" x14ac:dyDescent="0.2">
      <c r="A14" s="22"/>
      <c r="B14" s="22"/>
      <c r="C14" s="22"/>
      <c r="D14" s="22"/>
      <c r="E14" s="22"/>
      <c r="F14" s="49"/>
      <c r="G14" s="22"/>
      <c r="H14" s="22"/>
      <c r="I14" s="28"/>
      <c r="J14" s="26"/>
      <c r="K14" s="27"/>
      <c r="L14" s="22"/>
    </row>
    <row r="15" spans="1:12" hidden="1" x14ac:dyDescent="0.2">
      <c r="A15" s="22"/>
      <c r="B15" s="22"/>
      <c r="C15" s="22"/>
      <c r="D15" s="22"/>
      <c r="E15" s="22"/>
      <c r="F15" s="49"/>
      <c r="G15" s="22"/>
      <c r="H15" s="22"/>
      <c r="I15" s="28"/>
      <c r="J15" s="26"/>
      <c r="K15" s="27"/>
      <c r="L15" s="22"/>
    </row>
    <row r="16" spans="1:12" hidden="1" x14ac:dyDescent="0.2">
      <c r="A16" s="22"/>
      <c r="B16" s="22"/>
      <c r="C16" s="22"/>
      <c r="D16" s="22"/>
      <c r="E16" s="22"/>
      <c r="F16" s="49"/>
      <c r="G16" s="22"/>
      <c r="H16" s="22"/>
      <c r="I16" s="28"/>
      <c r="J16" s="26"/>
      <c r="K16" s="27"/>
      <c r="L16" s="22"/>
    </row>
    <row r="17" spans="1:12" hidden="1" x14ac:dyDescent="0.2">
      <c r="A17" s="22"/>
      <c r="B17" s="22"/>
      <c r="C17" s="22"/>
      <c r="D17" s="22"/>
      <c r="E17" s="22"/>
      <c r="F17" s="49"/>
      <c r="G17" s="22"/>
      <c r="H17" s="22"/>
      <c r="I17" s="29" t="s">
        <v>26</v>
      </c>
      <c r="J17" s="26"/>
      <c r="K17" s="27"/>
      <c r="L17" s="22"/>
    </row>
    <row r="18" spans="1:12" x14ac:dyDescent="0.2">
      <c r="A18" s="14">
        <v>500</v>
      </c>
      <c r="B18" s="9"/>
      <c r="C18" s="14">
        <v>0</v>
      </c>
      <c r="D18" s="30">
        <f t="shared" ref="D18:D68" si="0">SUM(A18*7.48)</f>
        <v>3740</v>
      </c>
      <c r="E18" s="31">
        <f>SUM(C18*0.0231)*0.055</f>
        <v>0</v>
      </c>
      <c r="F18" s="50">
        <f>SUM(E18+28.35)</f>
        <v>28.35</v>
      </c>
      <c r="G18" s="31">
        <f>SUM(E18+47.46)</f>
        <v>47.46</v>
      </c>
      <c r="H18" s="32">
        <v>0</v>
      </c>
      <c r="I18" s="33">
        <f>SUM(H18+31.19)</f>
        <v>31.19</v>
      </c>
      <c r="J18" s="34">
        <f t="shared" ref="J18:J68" si="1">SUM(I18+F18)</f>
        <v>59.540000000000006</v>
      </c>
      <c r="K18" s="35">
        <f>SUM(A18-500)*0.05607*0.95+33.76</f>
        <v>33.76</v>
      </c>
      <c r="L18" s="32">
        <f t="shared" ref="L18:L68" si="2">SUM(K18+F18)</f>
        <v>62.11</v>
      </c>
    </row>
    <row r="19" spans="1:12" x14ac:dyDescent="0.2">
      <c r="A19" s="38">
        <v>600</v>
      </c>
      <c r="B19" s="39"/>
      <c r="C19" s="40">
        <f t="shared" ref="C19:C68" si="3">SUM(A19-500)</f>
        <v>100</v>
      </c>
      <c r="D19" s="41">
        <f t="shared" si="0"/>
        <v>4488</v>
      </c>
      <c r="E19" s="39">
        <f>SUM(C19*0.0231)</f>
        <v>2.31</v>
      </c>
      <c r="F19" s="50">
        <f t="shared" ref="F19:F68" si="4">SUM(E19+28.35)</f>
        <v>30.66</v>
      </c>
      <c r="G19" s="39">
        <f t="shared" ref="G19:G68" si="5">SUM(E19+47.46)</f>
        <v>49.77</v>
      </c>
      <c r="H19" s="43">
        <f>SUM(C19*0.95)*0.050295</f>
        <v>4.7780249999999995</v>
      </c>
      <c r="I19" s="33">
        <f t="shared" ref="I19:I68" si="6">SUM(H19+31.19)</f>
        <v>35.968024999999997</v>
      </c>
      <c r="J19" s="44">
        <f t="shared" si="1"/>
        <v>66.628024999999994</v>
      </c>
      <c r="K19" s="35">
        <f t="shared" ref="K19:K68" si="7">SUM(A19-500)*0.05607*0.95+33.76</f>
        <v>39.086649999999999</v>
      </c>
      <c r="L19" s="32">
        <f t="shared" si="2"/>
        <v>69.746650000000002</v>
      </c>
    </row>
    <row r="20" spans="1:12" x14ac:dyDescent="0.2">
      <c r="A20" s="14">
        <f t="shared" ref="A20:A68" si="8">SUM(A19+100)</f>
        <v>700</v>
      </c>
      <c r="B20" s="31"/>
      <c r="C20" s="22">
        <f t="shared" si="3"/>
        <v>200</v>
      </c>
      <c r="D20" s="30">
        <f t="shared" si="0"/>
        <v>5236</v>
      </c>
      <c r="E20" s="31">
        <f t="shared" ref="E20:E68" si="9">SUM(C20*0.0231)</f>
        <v>4.62</v>
      </c>
      <c r="F20" s="50">
        <f t="shared" si="4"/>
        <v>32.97</v>
      </c>
      <c r="G20" s="39">
        <f t="shared" si="5"/>
        <v>52.08</v>
      </c>
      <c r="H20" s="43">
        <f t="shared" ref="H20:H68" si="10">SUM(C20*0.95)*0.050295</f>
        <v>9.556049999999999</v>
      </c>
      <c r="I20" s="33">
        <f t="shared" si="6"/>
        <v>40.746049999999997</v>
      </c>
      <c r="J20" s="44">
        <f t="shared" si="1"/>
        <v>73.716049999999996</v>
      </c>
      <c r="K20" s="35">
        <f t="shared" si="7"/>
        <v>44.4133</v>
      </c>
      <c r="L20" s="32">
        <f t="shared" si="2"/>
        <v>77.383299999999991</v>
      </c>
    </row>
    <row r="21" spans="1:12" x14ac:dyDescent="0.2">
      <c r="A21" s="14">
        <f t="shared" si="8"/>
        <v>800</v>
      </c>
      <c r="B21" s="31"/>
      <c r="C21" s="22">
        <f t="shared" si="3"/>
        <v>300</v>
      </c>
      <c r="D21" s="30">
        <f t="shared" si="0"/>
        <v>5984</v>
      </c>
      <c r="E21" s="31">
        <f t="shared" si="9"/>
        <v>6.93</v>
      </c>
      <c r="F21" s="50">
        <f t="shared" si="4"/>
        <v>35.28</v>
      </c>
      <c r="G21" s="39">
        <f t="shared" si="5"/>
        <v>54.39</v>
      </c>
      <c r="H21" s="43">
        <f t="shared" si="10"/>
        <v>14.334075</v>
      </c>
      <c r="I21" s="33">
        <f t="shared" si="6"/>
        <v>45.524075000000003</v>
      </c>
      <c r="J21" s="44">
        <f t="shared" si="1"/>
        <v>80.804075000000012</v>
      </c>
      <c r="K21" s="35">
        <f t="shared" si="7"/>
        <v>49.73995</v>
      </c>
      <c r="L21" s="32">
        <f t="shared" si="2"/>
        <v>85.019949999999994</v>
      </c>
    </row>
    <row r="22" spans="1:12" x14ac:dyDescent="0.2">
      <c r="A22" s="14">
        <f t="shared" si="8"/>
        <v>900</v>
      </c>
      <c r="B22" s="31"/>
      <c r="C22" s="22">
        <f t="shared" si="3"/>
        <v>400</v>
      </c>
      <c r="D22" s="30">
        <f t="shared" si="0"/>
        <v>6732</v>
      </c>
      <c r="E22" s="31">
        <f t="shared" si="9"/>
        <v>9.24</v>
      </c>
      <c r="F22" s="50">
        <f t="shared" si="4"/>
        <v>37.590000000000003</v>
      </c>
      <c r="G22" s="39">
        <f t="shared" si="5"/>
        <v>56.7</v>
      </c>
      <c r="H22" s="43">
        <f t="shared" si="10"/>
        <v>19.112099999999998</v>
      </c>
      <c r="I22" s="33">
        <f t="shared" si="6"/>
        <v>50.302099999999996</v>
      </c>
      <c r="J22" s="44">
        <f t="shared" si="1"/>
        <v>87.892099999999999</v>
      </c>
      <c r="K22" s="35">
        <f t="shared" si="7"/>
        <v>55.066599999999994</v>
      </c>
      <c r="L22" s="32">
        <f t="shared" si="2"/>
        <v>92.656599999999997</v>
      </c>
    </row>
    <row r="23" spans="1:12" x14ac:dyDescent="0.2">
      <c r="A23" s="14">
        <f t="shared" si="8"/>
        <v>1000</v>
      </c>
      <c r="B23" s="31"/>
      <c r="C23" s="22">
        <f t="shared" si="3"/>
        <v>500</v>
      </c>
      <c r="D23" s="30">
        <f t="shared" si="0"/>
        <v>7480</v>
      </c>
      <c r="E23" s="31">
        <f t="shared" si="9"/>
        <v>11.549999999999999</v>
      </c>
      <c r="F23" s="50">
        <f t="shared" si="4"/>
        <v>39.9</v>
      </c>
      <c r="G23" s="39">
        <f t="shared" si="5"/>
        <v>59.01</v>
      </c>
      <c r="H23" s="43">
        <f t="shared" si="10"/>
        <v>23.890125000000001</v>
      </c>
      <c r="I23" s="33">
        <f t="shared" si="6"/>
        <v>55.080125000000002</v>
      </c>
      <c r="J23" s="44">
        <f t="shared" si="1"/>
        <v>94.980125000000001</v>
      </c>
      <c r="K23" s="35">
        <f t="shared" si="7"/>
        <v>60.393249999999995</v>
      </c>
      <c r="L23" s="32">
        <f t="shared" si="2"/>
        <v>100.29325</v>
      </c>
    </row>
    <row r="24" spans="1:12" x14ac:dyDescent="0.2">
      <c r="A24" s="14">
        <f t="shared" si="8"/>
        <v>1100</v>
      </c>
      <c r="B24" s="31"/>
      <c r="C24" s="22">
        <f t="shared" si="3"/>
        <v>600</v>
      </c>
      <c r="D24" s="30">
        <f t="shared" si="0"/>
        <v>8228</v>
      </c>
      <c r="E24" s="31">
        <f t="shared" si="9"/>
        <v>13.86</v>
      </c>
      <c r="F24" s="50">
        <f t="shared" si="4"/>
        <v>42.21</v>
      </c>
      <c r="G24" s="39">
        <f t="shared" si="5"/>
        <v>61.32</v>
      </c>
      <c r="H24" s="43">
        <f t="shared" si="10"/>
        <v>28.668150000000001</v>
      </c>
      <c r="I24" s="33">
        <f t="shared" si="6"/>
        <v>59.858150000000002</v>
      </c>
      <c r="J24" s="44">
        <f t="shared" si="1"/>
        <v>102.06815</v>
      </c>
      <c r="K24" s="35">
        <f t="shared" si="7"/>
        <v>65.719899999999996</v>
      </c>
      <c r="L24" s="32">
        <f t="shared" si="2"/>
        <v>107.9299</v>
      </c>
    </row>
    <row r="25" spans="1:12" x14ac:dyDescent="0.2">
      <c r="A25" s="38">
        <f t="shared" si="8"/>
        <v>1200</v>
      </c>
      <c r="B25" s="42"/>
      <c r="C25" s="40">
        <f t="shared" si="3"/>
        <v>700</v>
      </c>
      <c r="D25" s="41">
        <f t="shared" si="0"/>
        <v>8976</v>
      </c>
      <c r="E25" s="39">
        <f t="shared" si="9"/>
        <v>16.169999999999998</v>
      </c>
      <c r="F25" s="50">
        <f t="shared" si="4"/>
        <v>44.519999999999996</v>
      </c>
      <c r="G25" s="39">
        <f t="shared" si="5"/>
        <v>63.629999999999995</v>
      </c>
      <c r="H25" s="43">
        <f t="shared" si="10"/>
        <v>33.446174999999997</v>
      </c>
      <c r="I25" s="33">
        <f t="shared" si="6"/>
        <v>64.636174999999994</v>
      </c>
      <c r="J25" s="44">
        <f t="shared" si="1"/>
        <v>109.15617499999999</v>
      </c>
      <c r="K25" s="35">
        <f t="shared" si="7"/>
        <v>71.046549999999996</v>
      </c>
      <c r="L25" s="32">
        <f t="shared" si="2"/>
        <v>115.56654999999999</v>
      </c>
    </row>
    <row r="26" spans="1:12" x14ac:dyDescent="0.2">
      <c r="A26" s="38">
        <f t="shared" si="8"/>
        <v>1300</v>
      </c>
      <c r="B26" s="39"/>
      <c r="C26" s="40">
        <f t="shared" si="3"/>
        <v>800</v>
      </c>
      <c r="D26" s="41">
        <f t="shared" si="0"/>
        <v>9724</v>
      </c>
      <c r="E26" s="39">
        <f t="shared" si="9"/>
        <v>18.48</v>
      </c>
      <c r="F26" s="50">
        <f t="shared" si="4"/>
        <v>46.83</v>
      </c>
      <c r="G26" s="39">
        <f t="shared" si="5"/>
        <v>65.94</v>
      </c>
      <c r="H26" s="43">
        <f t="shared" si="10"/>
        <v>38.224199999999996</v>
      </c>
      <c r="I26" s="33">
        <f t="shared" si="6"/>
        <v>69.414199999999994</v>
      </c>
      <c r="J26" s="44">
        <f t="shared" si="1"/>
        <v>116.24419999999999</v>
      </c>
      <c r="K26" s="35">
        <f t="shared" si="7"/>
        <v>76.373199999999997</v>
      </c>
      <c r="L26" s="32">
        <f t="shared" si="2"/>
        <v>123.2032</v>
      </c>
    </row>
    <row r="27" spans="1:12" x14ac:dyDescent="0.2">
      <c r="A27" s="38">
        <f t="shared" si="8"/>
        <v>1400</v>
      </c>
      <c r="B27" s="39"/>
      <c r="C27" s="40">
        <f t="shared" si="3"/>
        <v>900</v>
      </c>
      <c r="D27" s="41">
        <f t="shared" si="0"/>
        <v>10472</v>
      </c>
      <c r="E27" s="39">
        <f t="shared" si="9"/>
        <v>20.79</v>
      </c>
      <c r="F27" s="50">
        <f t="shared" si="4"/>
        <v>49.14</v>
      </c>
      <c r="G27" s="39">
        <f t="shared" si="5"/>
        <v>68.25</v>
      </c>
      <c r="H27" s="43">
        <f t="shared" si="10"/>
        <v>43.002225000000003</v>
      </c>
      <c r="I27" s="33">
        <f t="shared" si="6"/>
        <v>74.192225000000008</v>
      </c>
      <c r="J27" s="44">
        <f t="shared" si="1"/>
        <v>123.33222500000001</v>
      </c>
      <c r="K27" s="35">
        <f t="shared" si="7"/>
        <v>81.699849999999998</v>
      </c>
      <c r="L27" s="32">
        <f t="shared" si="2"/>
        <v>130.83985000000001</v>
      </c>
    </row>
    <row r="28" spans="1:12" x14ac:dyDescent="0.2">
      <c r="A28" s="38">
        <f t="shared" si="8"/>
        <v>1500</v>
      </c>
      <c r="B28" s="39"/>
      <c r="C28" s="40">
        <f t="shared" si="3"/>
        <v>1000</v>
      </c>
      <c r="D28" s="41">
        <f t="shared" si="0"/>
        <v>11220</v>
      </c>
      <c r="E28" s="39">
        <f t="shared" si="9"/>
        <v>23.099999999999998</v>
      </c>
      <c r="F28" s="50">
        <f t="shared" si="4"/>
        <v>51.45</v>
      </c>
      <c r="G28" s="39">
        <f t="shared" si="5"/>
        <v>70.56</v>
      </c>
      <c r="H28" s="43">
        <f t="shared" si="10"/>
        <v>47.780250000000002</v>
      </c>
      <c r="I28" s="33">
        <f t="shared" si="6"/>
        <v>78.970250000000007</v>
      </c>
      <c r="J28" s="44">
        <f t="shared" si="1"/>
        <v>130.42025000000001</v>
      </c>
      <c r="K28" s="35">
        <f t="shared" si="7"/>
        <v>87.026499999999999</v>
      </c>
      <c r="L28" s="32">
        <f t="shared" si="2"/>
        <v>138.47649999999999</v>
      </c>
    </row>
    <row r="29" spans="1:12" x14ac:dyDescent="0.2">
      <c r="A29" s="38">
        <f t="shared" si="8"/>
        <v>1600</v>
      </c>
      <c r="B29" s="40"/>
      <c r="C29" s="40">
        <f t="shared" si="3"/>
        <v>1100</v>
      </c>
      <c r="D29" s="41">
        <f t="shared" si="0"/>
        <v>11968</v>
      </c>
      <c r="E29" s="39">
        <f t="shared" si="9"/>
        <v>25.41</v>
      </c>
      <c r="F29" s="50">
        <f t="shared" si="4"/>
        <v>53.760000000000005</v>
      </c>
      <c r="G29" s="39">
        <f t="shared" si="5"/>
        <v>72.87</v>
      </c>
      <c r="H29" s="43">
        <f t="shared" si="10"/>
        <v>52.558275000000002</v>
      </c>
      <c r="I29" s="33">
        <f t="shared" si="6"/>
        <v>83.748275000000007</v>
      </c>
      <c r="J29" s="44">
        <f t="shared" si="1"/>
        <v>137.50827500000003</v>
      </c>
      <c r="K29" s="35">
        <f t="shared" si="7"/>
        <v>92.353149999999999</v>
      </c>
      <c r="L29" s="32">
        <f t="shared" si="2"/>
        <v>146.11315000000002</v>
      </c>
    </row>
    <row r="30" spans="1:12" x14ac:dyDescent="0.2">
      <c r="A30" s="38">
        <f t="shared" si="8"/>
        <v>1700</v>
      </c>
      <c r="B30" s="40"/>
      <c r="C30" s="40">
        <f t="shared" si="3"/>
        <v>1200</v>
      </c>
      <c r="D30" s="41">
        <f t="shared" si="0"/>
        <v>12716</v>
      </c>
      <c r="E30" s="39">
        <f t="shared" si="9"/>
        <v>27.72</v>
      </c>
      <c r="F30" s="50">
        <f t="shared" si="4"/>
        <v>56.07</v>
      </c>
      <c r="G30" s="39">
        <f t="shared" si="5"/>
        <v>75.180000000000007</v>
      </c>
      <c r="H30" s="43">
        <f t="shared" si="10"/>
        <v>57.336300000000001</v>
      </c>
      <c r="I30" s="33">
        <f t="shared" si="6"/>
        <v>88.526300000000006</v>
      </c>
      <c r="J30" s="44">
        <f t="shared" si="1"/>
        <v>144.59630000000001</v>
      </c>
      <c r="K30" s="35">
        <f t="shared" si="7"/>
        <v>97.6798</v>
      </c>
      <c r="L30" s="32">
        <f t="shared" si="2"/>
        <v>153.74979999999999</v>
      </c>
    </row>
    <row r="31" spans="1:12" x14ac:dyDescent="0.2">
      <c r="A31" s="38">
        <f t="shared" si="8"/>
        <v>1800</v>
      </c>
      <c r="B31" s="40"/>
      <c r="C31" s="40">
        <f t="shared" si="3"/>
        <v>1300</v>
      </c>
      <c r="D31" s="41">
        <f t="shared" si="0"/>
        <v>13464</v>
      </c>
      <c r="E31" s="39">
        <f t="shared" si="9"/>
        <v>30.029999999999998</v>
      </c>
      <c r="F31" s="50">
        <f t="shared" si="4"/>
        <v>58.379999999999995</v>
      </c>
      <c r="G31" s="39">
        <f t="shared" si="5"/>
        <v>77.489999999999995</v>
      </c>
      <c r="H31" s="43">
        <f t="shared" si="10"/>
        <v>62.114325000000001</v>
      </c>
      <c r="I31" s="33">
        <f t="shared" si="6"/>
        <v>93.304325000000006</v>
      </c>
      <c r="J31" s="44">
        <f t="shared" si="1"/>
        <v>151.684325</v>
      </c>
      <c r="K31" s="35">
        <f t="shared" si="7"/>
        <v>103.00645</v>
      </c>
      <c r="L31" s="32">
        <f t="shared" si="2"/>
        <v>161.38645</v>
      </c>
    </row>
    <row r="32" spans="1:12" x14ac:dyDescent="0.2">
      <c r="A32" s="14">
        <f t="shared" si="8"/>
        <v>1900</v>
      </c>
      <c r="B32" s="22"/>
      <c r="C32" s="22">
        <f t="shared" si="3"/>
        <v>1400</v>
      </c>
      <c r="D32" s="30">
        <f t="shared" si="0"/>
        <v>14212</v>
      </c>
      <c r="E32" s="31">
        <f t="shared" si="9"/>
        <v>32.339999999999996</v>
      </c>
      <c r="F32" s="50">
        <f t="shared" si="4"/>
        <v>60.69</v>
      </c>
      <c r="G32" s="31">
        <f t="shared" si="5"/>
        <v>79.8</v>
      </c>
      <c r="H32" s="32">
        <f t="shared" si="10"/>
        <v>66.892349999999993</v>
      </c>
      <c r="I32" s="33">
        <f t="shared" si="6"/>
        <v>98.082349999999991</v>
      </c>
      <c r="J32" s="34">
        <f t="shared" si="1"/>
        <v>158.77234999999999</v>
      </c>
      <c r="K32" s="35">
        <f t="shared" si="7"/>
        <v>108.3331</v>
      </c>
      <c r="L32" s="32">
        <f t="shared" si="2"/>
        <v>169.0231</v>
      </c>
    </row>
    <row r="33" spans="1:15" x14ac:dyDescent="0.2">
      <c r="A33" s="14">
        <f t="shared" si="8"/>
        <v>2000</v>
      </c>
      <c r="B33" s="22"/>
      <c r="C33" s="22">
        <f t="shared" si="3"/>
        <v>1500</v>
      </c>
      <c r="D33" s="30">
        <f t="shared" si="0"/>
        <v>14960</v>
      </c>
      <c r="E33" s="31">
        <f t="shared" si="9"/>
        <v>34.65</v>
      </c>
      <c r="F33" s="50">
        <f t="shared" si="4"/>
        <v>63</v>
      </c>
      <c r="G33" s="31">
        <f t="shared" si="5"/>
        <v>82.11</v>
      </c>
      <c r="H33" s="32">
        <f t="shared" si="10"/>
        <v>71.670374999999993</v>
      </c>
      <c r="I33" s="33">
        <f t="shared" si="6"/>
        <v>102.86037499999999</v>
      </c>
      <c r="J33" s="34">
        <f t="shared" si="1"/>
        <v>165.86037499999998</v>
      </c>
      <c r="K33" s="35">
        <f t="shared" si="7"/>
        <v>113.65975</v>
      </c>
      <c r="L33" s="32">
        <f t="shared" si="2"/>
        <v>176.65975</v>
      </c>
    </row>
    <row r="34" spans="1:15" x14ac:dyDescent="0.2">
      <c r="A34" s="14">
        <f t="shared" si="8"/>
        <v>2100</v>
      </c>
      <c r="B34" s="22"/>
      <c r="C34" s="22">
        <f t="shared" si="3"/>
        <v>1600</v>
      </c>
      <c r="D34" s="30">
        <f t="shared" si="0"/>
        <v>15708</v>
      </c>
      <c r="E34" s="31">
        <f t="shared" si="9"/>
        <v>36.96</v>
      </c>
      <c r="F34" s="50">
        <f t="shared" si="4"/>
        <v>65.31</v>
      </c>
      <c r="G34" s="31">
        <f t="shared" si="5"/>
        <v>84.42</v>
      </c>
      <c r="H34" s="32">
        <f t="shared" si="10"/>
        <v>76.448399999999992</v>
      </c>
      <c r="I34" s="33">
        <f t="shared" si="6"/>
        <v>107.63839999999999</v>
      </c>
      <c r="J34" s="34">
        <f t="shared" si="1"/>
        <v>172.94839999999999</v>
      </c>
      <c r="K34" s="35">
        <f t="shared" si="7"/>
        <v>118.9864</v>
      </c>
      <c r="L34" s="32">
        <f t="shared" si="2"/>
        <v>184.29640000000001</v>
      </c>
    </row>
    <row r="35" spans="1:15" x14ac:dyDescent="0.2">
      <c r="A35" s="14">
        <f t="shared" si="8"/>
        <v>2200</v>
      </c>
      <c r="B35" s="22"/>
      <c r="C35" s="22">
        <f t="shared" si="3"/>
        <v>1700</v>
      </c>
      <c r="D35" s="30">
        <f t="shared" si="0"/>
        <v>16456</v>
      </c>
      <c r="E35" s="31">
        <f t="shared" si="9"/>
        <v>39.269999999999996</v>
      </c>
      <c r="F35" s="50">
        <f t="shared" si="4"/>
        <v>67.62</v>
      </c>
      <c r="G35" s="31">
        <f t="shared" si="5"/>
        <v>86.72999999999999</v>
      </c>
      <c r="H35" s="32">
        <f t="shared" si="10"/>
        <v>81.226425000000006</v>
      </c>
      <c r="I35" s="33">
        <f t="shared" si="6"/>
        <v>112.416425</v>
      </c>
      <c r="J35" s="34">
        <f t="shared" si="1"/>
        <v>180.03642500000001</v>
      </c>
      <c r="K35" s="35">
        <f t="shared" si="7"/>
        <v>124.31305</v>
      </c>
      <c r="L35" s="32">
        <f t="shared" si="2"/>
        <v>191.93305000000001</v>
      </c>
    </row>
    <row r="36" spans="1:15" x14ac:dyDescent="0.2">
      <c r="A36" s="14">
        <f t="shared" si="8"/>
        <v>2300</v>
      </c>
      <c r="B36" s="22"/>
      <c r="C36" s="22">
        <f t="shared" si="3"/>
        <v>1800</v>
      </c>
      <c r="D36" s="30">
        <f t="shared" si="0"/>
        <v>17204</v>
      </c>
      <c r="E36" s="31">
        <f t="shared" si="9"/>
        <v>41.58</v>
      </c>
      <c r="F36" s="50">
        <f t="shared" si="4"/>
        <v>69.930000000000007</v>
      </c>
      <c r="G36" s="31">
        <f t="shared" si="5"/>
        <v>89.039999999999992</v>
      </c>
      <c r="H36" s="32">
        <f t="shared" si="10"/>
        <v>86.004450000000006</v>
      </c>
      <c r="I36" s="33">
        <f t="shared" si="6"/>
        <v>117.19445</v>
      </c>
      <c r="J36" s="34">
        <f t="shared" si="1"/>
        <v>187.12445000000002</v>
      </c>
      <c r="K36" s="35">
        <f t="shared" si="7"/>
        <v>129.6397</v>
      </c>
      <c r="L36" s="32">
        <f t="shared" si="2"/>
        <v>199.56970000000001</v>
      </c>
    </row>
    <row r="37" spans="1:15" x14ac:dyDescent="0.2">
      <c r="A37" s="14">
        <f t="shared" si="8"/>
        <v>2400</v>
      </c>
      <c r="B37" s="22"/>
      <c r="C37" s="22">
        <f t="shared" si="3"/>
        <v>1900</v>
      </c>
      <c r="D37" s="30">
        <f t="shared" si="0"/>
        <v>17952</v>
      </c>
      <c r="E37" s="31">
        <f t="shared" si="9"/>
        <v>43.89</v>
      </c>
      <c r="F37" s="50">
        <f t="shared" si="4"/>
        <v>72.240000000000009</v>
      </c>
      <c r="G37" s="31">
        <f t="shared" si="5"/>
        <v>91.35</v>
      </c>
      <c r="H37" s="32">
        <f t="shared" si="10"/>
        <v>90.782475000000005</v>
      </c>
      <c r="I37" s="33">
        <f t="shared" si="6"/>
        <v>121.972475</v>
      </c>
      <c r="J37" s="34">
        <f t="shared" si="1"/>
        <v>194.21247500000001</v>
      </c>
      <c r="K37" s="35">
        <f t="shared" si="7"/>
        <v>134.96635000000001</v>
      </c>
      <c r="L37" s="32">
        <f t="shared" si="2"/>
        <v>207.20635000000001</v>
      </c>
      <c r="M37" s="2"/>
      <c r="N37" s="2"/>
      <c r="O37" s="36"/>
    </row>
    <row r="38" spans="1:15" x14ac:dyDescent="0.2">
      <c r="A38" s="14">
        <f t="shared" si="8"/>
        <v>2500</v>
      </c>
      <c r="B38" s="22"/>
      <c r="C38" s="22">
        <f t="shared" si="3"/>
        <v>2000</v>
      </c>
      <c r="D38" s="30">
        <f t="shared" si="0"/>
        <v>18700</v>
      </c>
      <c r="E38" s="31">
        <f t="shared" si="9"/>
        <v>46.199999999999996</v>
      </c>
      <c r="F38" s="50">
        <f t="shared" si="4"/>
        <v>74.55</v>
      </c>
      <c r="G38" s="31">
        <f t="shared" si="5"/>
        <v>93.66</v>
      </c>
      <c r="H38" s="32">
        <f t="shared" si="10"/>
        <v>95.560500000000005</v>
      </c>
      <c r="I38" s="33">
        <f t="shared" si="6"/>
        <v>126.7505</v>
      </c>
      <c r="J38" s="34">
        <f t="shared" si="1"/>
        <v>201.3005</v>
      </c>
      <c r="K38" s="35">
        <f t="shared" si="7"/>
        <v>140.29300000000001</v>
      </c>
      <c r="L38" s="32">
        <f t="shared" si="2"/>
        <v>214.84300000000002</v>
      </c>
    </row>
    <row r="39" spans="1:15" x14ac:dyDescent="0.2">
      <c r="A39" s="14">
        <f t="shared" si="8"/>
        <v>2600</v>
      </c>
      <c r="B39" s="22"/>
      <c r="C39" s="22">
        <f t="shared" si="3"/>
        <v>2100</v>
      </c>
      <c r="D39" s="30">
        <f t="shared" si="0"/>
        <v>19448</v>
      </c>
      <c r="E39" s="31">
        <f t="shared" si="9"/>
        <v>48.51</v>
      </c>
      <c r="F39" s="50">
        <f t="shared" si="4"/>
        <v>76.86</v>
      </c>
      <c r="G39" s="31">
        <f t="shared" si="5"/>
        <v>95.97</v>
      </c>
      <c r="H39" s="32">
        <f t="shared" si="10"/>
        <v>100.338525</v>
      </c>
      <c r="I39" s="33">
        <f t="shared" si="6"/>
        <v>131.528525</v>
      </c>
      <c r="J39" s="34">
        <f t="shared" si="1"/>
        <v>208.38852500000002</v>
      </c>
      <c r="K39" s="35">
        <f t="shared" si="7"/>
        <v>145.61964999999998</v>
      </c>
      <c r="L39" s="32">
        <f t="shared" si="2"/>
        <v>222.47964999999999</v>
      </c>
      <c r="M39" s="2"/>
      <c r="N39" s="2"/>
      <c r="O39" s="37"/>
    </row>
    <row r="40" spans="1:15" x14ac:dyDescent="0.2">
      <c r="A40" s="14">
        <f t="shared" si="8"/>
        <v>2700</v>
      </c>
      <c r="B40" s="22"/>
      <c r="C40" s="22">
        <f t="shared" si="3"/>
        <v>2200</v>
      </c>
      <c r="D40" s="30">
        <f t="shared" si="0"/>
        <v>20196</v>
      </c>
      <c r="E40" s="31">
        <f t="shared" si="9"/>
        <v>50.82</v>
      </c>
      <c r="F40" s="50">
        <f t="shared" si="4"/>
        <v>79.17</v>
      </c>
      <c r="G40" s="31">
        <f t="shared" si="5"/>
        <v>98.28</v>
      </c>
      <c r="H40" s="32">
        <f t="shared" si="10"/>
        <v>105.11655</v>
      </c>
      <c r="I40" s="33">
        <f t="shared" si="6"/>
        <v>136.30655000000002</v>
      </c>
      <c r="J40" s="34">
        <f t="shared" si="1"/>
        <v>215.47655000000003</v>
      </c>
      <c r="K40" s="35">
        <f t="shared" si="7"/>
        <v>150.94629999999998</v>
      </c>
      <c r="L40" s="32">
        <f t="shared" si="2"/>
        <v>230.11629999999997</v>
      </c>
    </row>
    <row r="41" spans="1:15" x14ac:dyDescent="0.2">
      <c r="A41" s="14">
        <f t="shared" si="8"/>
        <v>2800</v>
      </c>
      <c r="B41" s="22"/>
      <c r="C41" s="22">
        <f t="shared" si="3"/>
        <v>2300</v>
      </c>
      <c r="D41" s="30">
        <f t="shared" si="0"/>
        <v>20944</v>
      </c>
      <c r="E41" s="31">
        <f t="shared" si="9"/>
        <v>53.129999999999995</v>
      </c>
      <c r="F41" s="50">
        <f t="shared" si="4"/>
        <v>81.47999999999999</v>
      </c>
      <c r="G41" s="31">
        <f t="shared" si="5"/>
        <v>100.59</v>
      </c>
      <c r="H41" s="32">
        <f t="shared" si="10"/>
        <v>109.894575</v>
      </c>
      <c r="I41" s="33">
        <f t="shared" si="6"/>
        <v>141.084575</v>
      </c>
      <c r="J41" s="34">
        <f t="shared" si="1"/>
        <v>222.56457499999999</v>
      </c>
      <c r="K41" s="35">
        <f t="shared" si="7"/>
        <v>156.27295000000001</v>
      </c>
      <c r="L41" s="32">
        <f t="shared" si="2"/>
        <v>237.75295</v>
      </c>
    </row>
    <row r="42" spans="1:15" x14ac:dyDescent="0.2">
      <c r="A42" s="14">
        <f t="shared" si="8"/>
        <v>2900</v>
      </c>
      <c r="B42" s="22"/>
      <c r="C42" s="22">
        <f t="shared" si="3"/>
        <v>2400</v>
      </c>
      <c r="D42" s="30">
        <f t="shared" si="0"/>
        <v>21692</v>
      </c>
      <c r="E42" s="31">
        <f t="shared" si="9"/>
        <v>55.44</v>
      </c>
      <c r="F42" s="50">
        <f t="shared" si="4"/>
        <v>83.789999999999992</v>
      </c>
      <c r="G42" s="31">
        <f t="shared" si="5"/>
        <v>102.9</v>
      </c>
      <c r="H42" s="32">
        <f t="shared" si="10"/>
        <v>114.6726</v>
      </c>
      <c r="I42" s="33">
        <f t="shared" si="6"/>
        <v>145.86260000000001</v>
      </c>
      <c r="J42" s="34">
        <f t="shared" si="1"/>
        <v>229.65260000000001</v>
      </c>
      <c r="K42" s="35">
        <f t="shared" si="7"/>
        <v>161.59960000000001</v>
      </c>
      <c r="L42" s="32">
        <f t="shared" si="2"/>
        <v>245.3896</v>
      </c>
    </row>
    <row r="43" spans="1:15" x14ac:dyDescent="0.2">
      <c r="A43" s="14">
        <f t="shared" si="8"/>
        <v>3000</v>
      </c>
      <c r="B43" s="22"/>
      <c r="C43" s="22">
        <f t="shared" si="3"/>
        <v>2500</v>
      </c>
      <c r="D43" s="30">
        <f t="shared" si="0"/>
        <v>22440</v>
      </c>
      <c r="E43" s="31">
        <f t="shared" si="9"/>
        <v>57.75</v>
      </c>
      <c r="F43" s="50">
        <f t="shared" si="4"/>
        <v>86.1</v>
      </c>
      <c r="G43" s="31">
        <f t="shared" si="5"/>
        <v>105.21000000000001</v>
      </c>
      <c r="H43" s="32">
        <f t="shared" si="10"/>
        <v>119.450625</v>
      </c>
      <c r="I43" s="33">
        <f t="shared" si="6"/>
        <v>150.640625</v>
      </c>
      <c r="J43" s="34">
        <f t="shared" si="1"/>
        <v>236.74062499999999</v>
      </c>
      <c r="K43" s="35">
        <f t="shared" si="7"/>
        <v>166.92624999999998</v>
      </c>
      <c r="L43" s="32">
        <f t="shared" si="2"/>
        <v>253.02624999999998</v>
      </c>
    </row>
    <row r="44" spans="1:15" x14ac:dyDescent="0.2">
      <c r="A44" s="14">
        <f t="shared" si="8"/>
        <v>3100</v>
      </c>
      <c r="B44" s="22"/>
      <c r="C44" s="22">
        <f t="shared" si="3"/>
        <v>2600</v>
      </c>
      <c r="D44" s="30">
        <f t="shared" si="0"/>
        <v>23188</v>
      </c>
      <c r="E44" s="31">
        <f t="shared" si="9"/>
        <v>60.059999999999995</v>
      </c>
      <c r="F44" s="50">
        <f t="shared" si="4"/>
        <v>88.41</v>
      </c>
      <c r="G44" s="31">
        <f t="shared" si="5"/>
        <v>107.52</v>
      </c>
      <c r="H44" s="32">
        <f t="shared" si="10"/>
        <v>124.22865</v>
      </c>
      <c r="I44" s="33">
        <f t="shared" si="6"/>
        <v>155.41865000000001</v>
      </c>
      <c r="J44" s="34">
        <f t="shared" si="1"/>
        <v>243.82865000000001</v>
      </c>
      <c r="K44" s="35">
        <f t="shared" si="7"/>
        <v>172.25289999999998</v>
      </c>
      <c r="L44" s="32">
        <f t="shared" si="2"/>
        <v>260.66289999999998</v>
      </c>
    </row>
    <row r="45" spans="1:15" x14ac:dyDescent="0.2">
      <c r="A45" s="14">
        <f t="shared" si="8"/>
        <v>3200</v>
      </c>
      <c r="B45" s="22"/>
      <c r="C45" s="22">
        <f t="shared" si="3"/>
        <v>2700</v>
      </c>
      <c r="D45" s="30">
        <f t="shared" si="0"/>
        <v>23936</v>
      </c>
      <c r="E45" s="31">
        <f t="shared" si="9"/>
        <v>62.37</v>
      </c>
      <c r="F45" s="50">
        <f t="shared" si="4"/>
        <v>90.72</v>
      </c>
      <c r="G45" s="31">
        <f t="shared" si="5"/>
        <v>109.83</v>
      </c>
      <c r="H45" s="32">
        <f t="shared" si="10"/>
        <v>129.006675</v>
      </c>
      <c r="I45" s="33">
        <f t="shared" si="6"/>
        <v>160.196675</v>
      </c>
      <c r="J45" s="34">
        <f t="shared" si="1"/>
        <v>250.916675</v>
      </c>
      <c r="K45" s="35">
        <f t="shared" si="7"/>
        <v>177.57954999999998</v>
      </c>
      <c r="L45" s="32">
        <f t="shared" si="2"/>
        <v>268.29954999999995</v>
      </c>
    </row>
    <row r="46" spans="1:15" x14ac:dyDescent="0.2">
      <c r="A46" s="14">
        <f t="shared" si="8"/>
        <v>3300</v>
      </c>
      <c r="B46" s="22"/>
      <c r="C46" s="22">
        <f t="shared" si="3"/>
        <v>2800</v>
      </c>
      <c r="D46" s="30">
        <f t="shared" si="0"/>
        <v>24684</v>
      </c>
      <c r="E46" s="31">
        <f t="shared" si="9"/>
        <v>64.679999999999993</v>
      </c>
      <c r="F46" s="50">
        <f t="shared" si="4"/>
        <v>93.03</v>
      </c>
      <c r="G46" s="31">
        <f t="shared" si="5"/>
        <v>112.13999999999999</v>
      </c>
      <c r="H46" s="32">
        <f t="shared" si="10"/>
        <v>133.78469999999999</v>
      </c>
      <c r="I46" s="33">
        <f t="shared" si="6"/>
        <v>164.97469999999998</v>
      </c>
      <c r="J46" s="34">
        <f t="shared" si="1"/>
        <v>258.00469999999996</v>
      </c>
      <c r="K46" s="35">
        <f t="shared" si="7"/>
        <v>182.90619999999998</v>
      </c>
      <c r="L46" s="32">
        <f t="shared" si="2"/>
        <v>275.93619999999999</v>
      </c>
    </row>
    <row r="47" spans="1:15" x14ac:dyDescent="0.2">
      <c r="A47" s="14">
        <f t="shared" si="8"/>
        <v>3400</v>
      </c>
      <c r="B47" s="22"/>
      <c r="C47" s="22">
        <f t="shared" si="3"/>
        <v>2900</v>
      </c>
      <c r="D47" s="30">
        <f t="shared" si="0"/>
        <v>25432</v>
      </c>
      <c r="E47" s="31">
        <f t="shared" si="9"/>
        <v>66.989999999999995</v>
      </c>
      <c r="F47" s="50">
        <f t="shared" si="4"/>
        <v>95.34</v>
      </c>
      <c r="G47" s="31">
        <f t="shared" si="5"/>
        <v>114.44999999999999</v>
      </c>
      <c r="H47" s="32">
        <f t="shared" si="10"/>
        <v>138.562725</v>
      </c>
      <c r="I47" s="33">
        <f t="shared" si="6"/>
        <v>169.752725</v>
      </c>
      <c r="J47" s="34">
        <f t="shared" si="1"/>
        <v>265.09272499999997</v>
      </c>
      <c r="K47" s="35">
        <f t="shared" si="7"/>
        <v>188.23284999999998</v>
      </c>
      <c r="L47" s="32">
        <f t="shared" si="2"/>
        <v>283.57285000000002</v>
      </c>
    </row>
    <row r="48" spans="1:15" x14ac:dyDescent="0.2">
      <c r="A48" s="14">
        <f t="shared" si="8"/>
        <v>3500</v>
      </c>
      <c r="B48" s="22"/>
      <c r="C48" s="22">
        <f t="shared" si="3"/>
        <v>3000</v>
      </c>
      <c r="D48" s="30">
        <f t="shared" si="0"/>
        <v>26180</v>
      </c>
      <c r="E48" s="31">
        <f t="shared" si="9"/>
        <v>69.3</v>
      </c>
      <c r="F48" s="50">
        <f t="shared" si="4"/>
        <v>97.65</v>
      </c>
      <c r="G48" s="31">
        <f t="shared" si="5"/>
        <v>116.75999999999999</v>
      </c>
      <c r="H48" s="32">
        <f t="shared" si="10"/>
        <v>143.34074999999999</v>
      </c>
      <c r="I48" s="33">
        <f t="shared" si="6"/>
        <v>174.53074999999998</v>
      </c>
      <c r="J48" s="34">
        <f t="shared" si="1"/>
        <v>272.18074999999999</v>
      </c>
      <c r="K48" s="35">
        <f t="shared" si="7"/>
        <v>193.55949999999999</v>
      </c>
      <c r="L48" s="32">
        <f t="shared" si="2"/>
        <v>291.20949999999999</v>
      </c>
    </row>
    <row r="49" spans="1:12" x14ac:dyDescent="0.2">
      <c r="A49" s="14">
        <f t="shared" si="8"/>
        <v>3600</v>
      </c>
      <c r="B49" s="22"/>
      <c r="C49" s="22">
        <f t="shared" si="3"/>
        <v>3100</v>
      </c>
      <c r="D49" s="30">
        <f t="shared" si="0"/>
        <v>26928</v>
      </c>
      <c r="E49" s="31">
        <f t="shared" si="9"/>
        <v>71.61</v>
      </c>
      <c r="F49" s="50">
        <f t="shared" si="4"/>
        <v>99.960000000000008</v>
      </c>
      <c r="G49" s="31">
        <f t="shared" si="5"/>
        <v>119.07</v>
      </c>
      <c r="H49" s="32">
        <f t="shared" si="10"/>
        <v>148.118775</v>
      </c>
      <c r="I49" s="33">
        <f t="shared" si="6"/>
        <v>179.308775</v>
      </c>
      <c r="J49" s="34">
        <f t="shared" si="1"/>
        <v>279.26877500000001</v>
      </c>
      <c r="K49" s="35">
        <f t="shared" si="7"/>
        <v>198.88614999999999</v>
      </c>
      <c r="L49" s="32">
        <f t="shared" si="2"/>
        <v>298.84614999999997</v>
      </c>
    </row>
    <row r="50" spans="1:12" x14ac:dyDescent="0.2">
      <c r="A50" s="14">
        <f t="shared" si="8"/>
        <v>3700</v>
      </c>
      <c r="B50" s="22"/>
      <c r="C50" s="22">
        <f t="shared" si="3"/>
        <v>3200</v>
      </c>
      <c r="D50" s="30">
        <f t="shared" si="0"/>
        <v>27676</v>
      </c>
      <c r="E50" s="31">
        <f t="shared" si="9"/>
        <v>73.92</v>
      </c>
      <c r="F50" s="50">
        <f t="shared" si="4"/>
        <v>102.27000000000001</v>
      </c>
      <c r="G50" s="31">
        <f t="shared" si="5"/>
        <v>121.38</v>
      </c>
      <c r="H50" s="32">
        <f t="shared" si="10"/>
        <v>152.89679999999998</v>
      </c>
      <c r="I50" s="33">
        <f t="shared" si="6"/>
        <v>184.08679999999998</v>
      </c>
      <c r="J50" s="34">
        <f t="shared" si="1"/>
        <v>286.35680000000002</v>
      </c>
      <c r="K50" s="35">
        <f t="shared" si="7"/>
        <v>204.21279999999999</v>
      </c>
      <c r="L50" s="32">
        <f t="shared" si="2"/>
        <v>306.4828</v>
      </c>
    </row>
    <row r="51" spans="1:12" x14ac:dyDescent="0.2">
      <c r="A51" s="14">
        <f t="shared" si="8"/>
        <v>3800</v>
      </c>
      <c r="B51" s="22"/>
      <c r="C51" s="22">
        <f t="shared" si="3"/>
        <v>3300</v>
      </c>
      <c r="D51" s="30">
        <f t="shared" si="0"/>
        <v>28424</v>
      </c>
      <c r="E51" s="31">
        <f t="shared" si="9"/>
        <v>76.22999999999999</v>
      </c>
      <c r="F51" s="50">
        <f t="shared" si="4"/>
        <v>104.57999999999998</v>
      </c>
      <c r="G51" s="31">
        <f t="shared" si="5"/>
        <v>123.69</v>
      </c>
      <c r="H51" s="32">
        <f t="shared" si="10"/>
        <v>157.674825</v>
      </c>
      <c r="I51" s="33">
        <f t="shared" si="6"/>
        <v>188.864825</v>
      </c>
      <c r="J51" s="34">
        <f t="shared" si="1"/>
        <v>293.44482499999998</v>
      </c>
      <c r="K51" s="35">
        <f t="shared" si="7"/>
        <v>209.53944999999999</v>
      </c>
      <c r="L51" s="32">
        <f t="shared" si="2"/>
        <v>314.11944999999997</v>
      </c>
    </row>
    <row r="52" spans="1:12" x14ac:dyDescent="0.2">
      <c r="A52" s="14">
        <f t="shared" si="8"/>
        <v>3900</v>
      </c>
      <c r="B52" s="22"/>
      <c r="C52" s="22">
        <f t="shared" si="3"/>
        <v>3400</v>
      </c>
      <c r="D52" s="30">
        <f t="shared" si="0"/>
        <v>29172</v>
      </c>
      <c r="E52" s="31">
        <f t="shared" si="9"/>
        <v>78.539999999999992</v>
      </c>
      <c r="F52" s="50">
        <f t="shared" si="4"/>
        <v>106.88999999999999</v>
      </c>
      <c r="G52" s="31">
        <f t="shared" si="5"/>
        <v>126</v>
      </c>
      <c r="H52" s="32">
        <f t="shared" si="10"/>
        <v>162.45285000000001</v>
      </c>
      <c r="I52" s="33">
        <f t="shared" si="6"/>
        <v>193.64285000000001</v>
      </c>
      <c r="J52" s="34">
        <f t="shared" si="1"/>
        <v>300.53285</v>
      </c>
      <c r="K52" s="35">
        <f t="shared" si="7"/>
        <v>214.86609999999999</v>
      </c>
      <c r="L52" s="32">
        <f t="shared" si="2"/>
        <v>321.75609999999995</v>
      </c>
    </row>
    <row r="53" spans="1:12" x14ac:dyDescent="0.2">
      <c r="A53" s="14">
        <f t="shared" si="8"/>
        <v>4000</v>
      </c>
      <c r="B53" s="22"/>
      <c r="C53" s="22">
        <f t="shared" si="3"/>
        <v>3500</v>
      </c>
      <c r="D53" s="30">
        <f t="shared" si="0"/>
        <v>29920</v>
      </c>
      <c r="E53" s="31">
        <f t="shared" si="9"/>
        <v>80.849999999999994</v>
      </c>
      <c r="F53" s="50">
        <f t="shared" si="4"/>
        <v>109.19999999999999</v>
      </c>
      <c r="G53" s="31">
        <f t="shared" si="5"/>
        <v>128.31</v>
      </c>
      <c r="H53" s="32">
        <f t="shared" si="10"/>
        <v>167.230875</v>
      </c>
      <c r="I53" s="33">
        <f t="shared" si="6"/>
        <v>198.420875</v>
      </c>
      <c r="J53" s="34">
        <f t="shared" si="1"/>
        <v>307.62087499999996</v>
      </c>
      <c r="K53" s="35">
        <f t="shared" si="7"/>
        <v>220.19274999999999</v>
      </c>
      <c r="L53" s="32">
        <f t="shared" si="2"/>
        <v>329.39274999999998</v>
      </c>
    </row>
    <row r="54" spans="1:12" x14ac:dyDescent="0.2">
      <c r="A54" s="14">
        <f t="shared" si="8"/>
        <v>4100</v>
      </c>
      <c r="B54" s="22"/>
      <c r="C54" s="22">
        <f t="shared" si="3"/>
        <v>3600</v>
      </c>
      <c r="D54" s="30">
        <f t="shared" si="0"/>
        <v>30668</v>
      </c>
      <c r="E54" s="31">
        <f t="shared" si="9"/>
        <v>83.16</v>
      </c>
      <c r="F54" s="50">
        <f t="shared" si="4"/>
        <v>111.50999999999999</v>
      </c>
      <c r="G54" s="31">
        <f t="shared" si="5"/>
        <v>130.62</v>
      </c>
      <c r="H54" s="32">
        <f t="shared" si="10"/>
        <v>172.00890000000001</v>
      </c>
      <c r="I54" s="33">
        <f t="shared" si="6"/>
        <v>203.19890000000001</v>
      </c>
      <c r="J54" s="34">
        <f t="shared" si="1"/>
        <v>314.70889999999997</v>
      </c>
      <c r="K54" s="35">
        <f t="shared" si="7"/>
        <v>225.51939999999999</v>
      </c>
      <c r="L54" s="32">
        <f t="shared" si="2"/>
        <v>337.02940000000001</v>
      </c>
    </row>
    <row r="55" spans="1:12" x14ac:dyDescent="0.2">
      <c r="A55" s="14">
        <f t="shared" si="8"/>
        <v>4200</v>
      </c>
      <c r="B55" s="22"/>
      <c r="C55" s="22">
        <f t="shared" si="3"/>
        <v>3700</v>
      </c>
      <c r="D55" s="30">
        <f t="shared" si="0"/>
        <v>31416</v>
      </c>
      <c r="E55" s="31">
        <f t="shared" si="9"/>
        <v>85.47</v>
      </c>
      <c r="F55" s="50">
        <f t="shared" si="4"/>
        <v>113.82</v>
      </c>
      <c r="G55" s="31">
        <f t="shared" si="5"/>
        <v>132.93</v>
      </c>
      <c r="H55" s="32">
        <f t="shared" si="10"/>
        <v>176.786925</v>
      </c>
      <c r="I55" s="33">
        <f t="shared" si="6"/>
        <v>207.97692499999999</v>
      </c>
      <c r="J55" s="34">
        <f t="shared" si="1"/>
        <v>321.79692499999999</v>
      </c>
      <c r="K55" s="35">
        <f t="shared" si="7"/>
        <v>230.84604999999999</v>
      </c>
      <c r="L55" s="32">
        <f t="shared" si="2"/>
        <v>344.66604999999998</v>
      </c>
    </row>
    <row r="56" spans="1:12" x14ac:dyDescent="0.2">
      <c r="A56" s="14">
        <f t="shared" si="8"/>
        <v>4300</v>
      </c>
      <c r="B56" s="22"/>
      <c r="C56" s="22">
        <f t="shared" si="3"/>
        <v>3800</v>
      </c>
      <c r="D56" s="30">
        <f t="shared" si="0"/>
        <v>32164.000000000004</v>
      </c>
      <c r="E56" s="31">
        <f t="shared" si="9"/>
        <v>87.78</v>
      </c>
      <c r="F56" s="50">
        <f t="shared" si="4"/>
        <v>116.13</v>
      </c>
      <c r="G56" s="31">
        <f t="shared" si="5"/>
        <v>135.24</v>
      </c>
      <c r="H56" s="32">
        <f t="shared" si="10"/>
        <v>181.56495000000001</v>
      </c>
      <c r="I56" s="33">
        <f t="shared" si="6"/>
        <v>212.75495000000001</v>
      </c>
      <c r="J56" s="34">
        <f t="shared" si="1"/>
        <v>328.88495</v>
      </c>
      <c r="K56" s="35">
        <f t="shared" si="7"/>
        <v>236.17269999999999</v>
      </c>
      <c r="L56" s="32">
        <f t="shared" si="2"/>
        <v>352.30269999999996</v>
      </c>
    </row>
    <row r="57" spans="1:12" x14ac:dyDescent="0.2">
      <c r="A57" s="14">
        <f t="shared" si="8"/>
        <v>4400</v>
      </c>
      <c r="B57" s="22"/>
      <c r="C57" s="22">
        <f t="shared" si="3"/>
        <v>3900</v>
      </c>
      <c r="D57" s="30">
        <f t="shared" si="0"/>
        <v>32912</v>
      </c>
      <c r="E57" s="31">
        <f t="shared" si="9"/>
        <v>90.089999999999989</v>
      </c>
      <c r="F57" s="50">
        <f t="shared" si="4"/>
        <v>118.44</v>
      </c>
      <c r="G57" s="31">
        <f t="shared" si="5"/>
        <v>137.54999999999998</v>
      </c>
      <c r="H57" s="32">
        <f t="shared" si="10"/>
        <v>186.342975</v>
      </c>
      <c r="I57" s="33">
        <f t="shared" si="6"/>
        <v>217.53297499999999</v>
      </c>
      <c r="J57" s="34">
        <f t="shared" si="1"/>
        <v>335.97297500000002</v>
      </c>
      <c r="K57" s="35">
        <f t="shared" si="7"/>
        <v>241.49934999999999</v>
      </c>
      <c r="L57" s="32">
        <f t="shared" si="2"/>
        <v>359.93934999999999</v>
      </c>
    </row>
    <row r="58" spans="1:12" x14ac:dyDescent="0.2">
      <c r="A58" s="14">
        <f t="shared" si="8"/>
        <v>4500</v>
      </c>
      <c r="B58" s="22"/>
      <c r="C58" s="22">
        <f t="shared" si="3"/>
        <v>4000</v>
      </c>
      <c r="D58" s="30">
        <f t="shared" si="0"/>
        <v>33660</v>
      </c>
      <c r="E58" s="31">
        <f t="shared" si="9"/>
        <v>92.399999999999991</v>
      </c>
      <c r="F58" s="50">
        <f t="shared" si="4"/>
        <v>120.75</v>
      </c>
      <c r="G58" s="31">
        <f t="shared" si="5"/>
        <v>139.85999999999999</v>
      </c>
      <c r="H58" s="32">
        <f t="shared" si="10"/>
        <v>191.12100000000001</v>
      </c>
      <c r="I58" s="33">
        <f t="shared" si="6"/>
        <v>222.31100000000001</v>
      </c>
      <c r="J58" s="34">
        <f t="shared" si="1"/>
        <v>343.06100000000004</v>
      </c>
      <c r="K58" s="35">
        <f t="shared" si="7"/>
        <v>246.82599999999999</v>
      </c>
      <c r="L58" s="32">
        <f t="shared" si="2"/>
        <v>367.57600000000002</v>
      </c>
    </row>
    <row r="59" spans="1:12" x14ac:dyDescent="0.2">
      <c r="A59" s="14">
        <f t="shared" si="8"/>
        <v>4600</v>
      </c>
      <c r="B59" s="22"/>
      <c r="C59" s="22">
        <f t="shared" si="3"/>
        <v>4100</v>
      </c>
      <c r="D59" s="30">
        <f t="shared" si="0"/>
        <v>34408</v>
      </c>
      <c r="E59" s="31">
        <f t="shared" si="9"/>
        <v>94.71</v>
      </c>
      <c r="F59" s="50">
        <f t="shared" si="4"/>
        <v>123.06</v>
      </c>
      <c r="G59" s="31">
        <f t="shared" si="5"/>
        <v>142.16999999999999</v>
      </c>
      <c r="H59" s="32">
        <f t="shared" si="10"/>
        <v>195.89902499999999</v>
      </c>
      <c r="I59" s="33">
        <f t="shared" si="6"/>
        <v>227.08902499999999</v>
      </c>
      <c r="J59" s="34">
        <f t="shared" si="1"/>
        <v>350.14902499999999</v>
      </c>
      <c r="K59" s="35">
        <f t="shared" si="7"/>
        <v>252.15264999999999</v>
      </c>
      <c r="L59" s="32">
        <f t="shared" si="2"/>
        <v>375.21265</v>
      </c>
    </row>
    <row r="60" spans="1:12" x14ac:dyDescent="0.2">
      <c r="A60" s="14">
        <f t="shared" si="8"/>
        <v>4700</v>
      </c>
      <c r="B60" s="22"/>
      <c r="C60" s="22">
        <f t="shared" si="3"/>
        <v>4200</v>
      </c>
      <c r="D60" s="30">
        <f t="shared" si="0"/>
        <v>35156</v>
      </c>
      <c r="E60" s="31">
        <f t="shared" si="9"/>
        <v>97.02</v>
      </c>
      <c r="F60" s="50">
        <f t="shared" si="4"/>
        <v>125.37</v>
      </c>
      <c r="G60" s="31">
        <f t="shared" si="5"/>
        <v>144.47999999999999</v>
      </c>
      <c r="H60" s="32">
        <f t="shared" si="10"/>
        <v>200.67705000000001</v>
      </c>
      <c r="I60" s="33">
        <f t="shared" si="6"/>
        <v>231.86705000000001</v>
      </c>
      <c r="J60" s="34">
        <f t="shared" si="1"/>
        <v>357.23705000000001</v>
      </c>
      <c r="K60" s="35">
        <f t="shared" si="7"/>
        <v>257.47929999999997</v>
      </c>
      <c r="L60" s="32">
        <f t="shared" si="2"/>
        <v>382.84929999999997</v>
      </c>
    </row>
    <row r="61" spans="1:12" x14ac:dyDescent="0.2">
      <c r="A61" s="14">
        <f t="shared" si="8"/>
        <v>4800</v>
      </c>
      <c r="B61" s="22"/>
      <c r="C61" s="22">
        <f t="shared" si="3"/>
        <v>4300</v>
      </c>
      <c r="D61" s="30">
        <f t="shared" si="0"/>
        <v>35904</v>
      </c>
      <c r="E61" s="31">
        <f t="shared" si="9"/>
        <v>99.33</v>
      </c>
      <c r="F61" s="50">
        <f t="shared" si="4"/>
        <v>127.68</v>
      </c>
      <c r="G61" s="31">
        <f t="shared" si="5"/>
        <v>146.79</v>
      </c>
      <c r="H61" s="32">
        <f t="shared" si="10"/>
        <v>205.45507499999999</v>
      </c>
      <c r="I61" s="33">
        <f t="shared" si="6"/>
        <v>236.64507499999999</v>
      </c>
      <c r="J61" s="34">
        <f t="shared" si="1"/>
        <v>364.32507499999997</v>
      </c>
      <c r="K61" s="35">
        <f t="shared" si="7"/>
        <v>262.80595</v>
      </c>
      <c r="L61" s="32">
        <f t="shared" si="2"/>
        <v>390.48595</v>
      </c>
    </row>
    <row r="62" spans="1:12" x14ac:dyDescent="0.2">
      <c r="A62" s="14">
        <f t="shared" si="8"/>
        <v>4900</v>
      </c>
      <c r="B62" s="22"/>
      <c r="C62" s="22">
        <f t="shared" si="3"/>
        <v>4400</v>
      </c>
      <c r="D62" s="30">
        <f t="shared" si="0"/>
        <v>36652</v>
      </c>
      <c r="E62" s="31">
        <f t="shared" si="9"/>
        <v>101.64</v>
      </c>
      <c r="F62" s="50">
        <f t="shared" si="4"/>
        <v>129.99</v>
      </c>
      <c r="G62" s="31">
        <f t="shared" si="5"/>
        <v>149.1</v>
      </c>
      <c r="H62" s="32">
        <f t="shared" si="10"/>
        <v>210.23310000000001</v>
      </c>
      <c r="I62" s="33">
        <f t="shared" si="6"/>
        <v>241.42310000000001</v>
      </c>
      <c r="J62" s="34">
        <f t="shared" si="1"/>
        <v>371.41309999999999</v>
      </c>
      <c r="K62" s="35">
        <f t="shared" si="7"/>
        <v>268.13259999999997</v>
      </c>
      <c r="L62" s="32">
        <f t="shared" si="2"/>
        <v>398.12259999999998</v>
      </c>
    </row>
    <row r="63" spans="1:12" x14ac:dyDescent="0.2">
      <c r="A63" s="14">
        <f t="shared" si="8"/>
        <v>5000</v>
      </c>
      <c r="B63" s="22"/>
      <c r="C63" s="22">
        <f t="shared" si="3"/>
        <v>4500</v>
      </c>
      <c r="D63" s="30">
        <f t="shared" si="0"/>
        <v>37400</v>
      </c>
      <c r="E63" s="31">
        <f t="shared" si="9"/>
        <v>103.94999999999999</v>
      </c>
      <c r="F63" s="50">
        <f t="shared" si="4"/>
        <v>132.29999999999998</v>
      </c>
      <c r="G63" s="31">
        <f t="shared" si="5"/>
        <v>151.41</v>
      </c>
      <c r="H63" s="32">
        <f t="shared" si="10"/>
        <v>215.01112499999999</v>
      </c>
      <c r="I63" s="33">
        <f t="shared" si="6"/>
        <v>246.20112499999999</v>
      </c>
      <c r="J63" s="34">
        <f t="shared" si="1"/>
        <v>378.501125</v>
      </c>
      <c r="K63" s="35">
        <f t="shared" si="7"/>
        <v>273.45925</v>
      </c>
      <c r="L63" s="32">
        <f t="shared" si="2"/>
        <v>405.75924999999995</v>
      </c>
    </row>
    <row r="64" spans="1:12" x14ac:dyDescent="0.2">
      <c r="A64" s="14">
        <f t="shared" si="8"/>
        <v>5100</v>
      </c>
      <c r="B64" s="22"/>
      <c r="C64" s="22">
        <f t="shared" si="3"/>
        <v>4600</v>
      </c>
      <c r="D64" s="30">
        <f t="shared" si="0"/>
        <v>38148</v>
      </c>
      <c r="E64" s="31">
        <f t="shared" si="9"/>
        <v>106.25999999999999</v>
      </c>
      <c r="F64" s="50">
        <f t="shared" si="4"/>
        <v>134.60999999999999</v>
      </c>
      <c r="G64" s="31">
        <f t="shared" si="5"/>
        <v>153.72</v>
      </c>
      <c r="H64" s="32">
        <f t="shared" si="10"/>
        <v>219.78915000000001</v>
      </c>
      <c r="I64" s="33">
        <f t="shared" si="6"/>
        <v>250.97915</v>
      </c>
      <c r="J64" s="34">
        <f t="shared" si="1"/>
        <v>385.58915000000002</v>
      </c>
      <c r="K64" s="35">
        <f t="shared" si="7"/>
        <v>278.78590000000003</v>
      </c>
      <c r="L64" s="32">
        <f t="shared" si="2"/>
        <v>413.39589999999998</v>
      </c>
    </row>
    <row r="65" spans="1:12" x14ac:dyDescent="0.2">
      <c r="A65" s="14">
        <f t="shared" si="8"/>
        <v>5200</v>
      </c>
      <c r="B65" s="22"/>
      <c r="C65" s="22">
        <f t="shared" si="3"/>
        <v>4700</v>
      </c>
      <c r="D65" s="30">
        <f t="shared" si="0"/>
        <v>38896</v>
      </c>
      <c r="E65" s="31">
        <f t="shared" si="9"/>
        <v>108.57</v>
      </c>
      <c r="F65" s="50">
        <f t="shared" si="4"/>
        <v>136.91999999999999</v>
      </c>
      <c r="G65" s="31">
        <f t="shared" si="5"/>
        <v>156.03</v>
      </c>
      <c r="H65" s="32">
        <f t="shared" si="10"/>
        <v>224.56717499999999</v>
      </c>
      <c r="I65" s="33">
        <f t="shared" si="6"/>
        <v>255.75717499999999</v>
      </c>
      <c r="J65" s="34">
        <f t="shared" si="1"/>
        <v>392.67717499999998</v>
      </c>
      <c r="K65" s="35">
        <f t="shared" si="7"/>
        <v>284.11255</v>
      </c>
      <c r="L65" s="32">
        <f t="shared" si="2"/>
        <v>421.03255000000001</v>
      </c>
    </row>
    <row r="66" spans="1:12" x14ac:dyDescent="0.2">
      <c r="A66" s="14">
        <f t="shared" si="8"/>
        <v>5300</v>
      </c>
      <c r="B66" s="22"/>
      <c r="C66" s="22">
        <f t="shared" si="3"/>
        <v>4800</v>
      </c>
      <c r="D66" s="30">
        <f t="shared" si="0"/>
        <v>39644</v>
      </c>
      <c r="E66" s="31">
        <f t="shared" si="9"/>
        <v>110.88</v>
      </c>
      <c r="F66" s="50">
        <f t="shared" si="4"/>
        <v>139.22999999999999</v>
      </c>
      <c r="G66" s="31">
        <f t="shared" si="5"/>
        <v>158.34</v>
      </c>
      <c r="H66" s="32">
        <f t="shared" si="10"/>
        <v>229.34520000000001</v>
      </c>
      <c r="I66" s="33">
        <f t="shared" si="6"/>
        <v>260.53520000000003</v>
      </c>
      <c r="J66" s="34">
        <f t="shared" si="1"/>
        <v>399.76520000000005</v>
      </c>
      <c r="K66" s="35">
        <f t="shared" si="7"/>
        <v>289.43920000000003</v>
      </c>
      <c r="L66" s="32">
        <f t="shared" si="2"/>
        <v>428.66920000000005</v>
      </c>
    </row>
    <row r="67" spans="1:12" x14ac:dyDescent="0.2">
      <c r="A67" s="14">
        <f t="shared" si="8"/>
        <v>5400</v>
      </c>
      <c r="B67" s="22"/>
      <c r="C67" s="22">
        <f t="shared" si="3"/>
        <v>4900</v>
      </c>
      <c r="D67" s="30">
        <f t="shared" si="0"/>
        <v>40392</v>
      </c>
      <c r="E67" s="31">
        <f t="shared" si="9"/>
        <v>113.19</v>
      </c>
      <c r="F67" s="50">
        <f t="shared" si="4"/>
        <v>141.54</v>
      </c>
      <c r="G67" s="31">
        <f t="shared" si="5"/>
        <v>160.65</v>
      </c>
      <c r="H67" s="32">
        <f t="shared" si="10"/>
        <v>234.12322499999999</v>
      </c>
      <c r="I67" s="33">
        <f t="shared" si="6"/>
        <v>265.31322499999999</v>
      </c>
      <c r="J67" s="34">
        <f t="shared" si="1"/>
        <v>406.85322499999995</v>
      </c>
      <c r="K67" s="35">
        <f t="shared" si="7"/>
        <v>294.76585</v>
      </c>
      <c r="L67" s="32">
        <f t="shared" si="2"/>
        <v>436.30584999999996</v>
      </c>
    </row>
    <row r="68" spans="1:12" x14ac:dyDescent="0.2">
      <c r="A68" s="14">
        <f t="shared" si="8"/>
        <v>5500</v>
      </c>
      <c r="B68" s="22"/>
      <c r="C68" s="22">
        <f t="shared" si="3"/>
        <v>5000</v>
      </c>
      <c r="D68" s="30">
        <f t="shared" si="0"/>
        <v>41140</v>
      </c>
      <c r="E68" s="31">
        <f t="shared" si="9"/>
        <v>115.5</v>
      </c>
      <c r="F68" s="50">
        <f t="shared" si="4"/>
        <v>143.85</v>
      </c>
      <c r="G68" s="31">
        <f t="shared" si="5"/>
        <v>162.96</v>
      </c>
      <c r="H68" s="32">
        <f t="shared" si="10"/>
        <v>238.90125</v>
      </c>
      <c r="I68" s="33">
        <f t="shared" si="6"/>
        <v>270.09125</v>
      </c>
      <c r="J68" s="34">
        <f t="shared" si="1"/>
        <v>413.94124999999997</v>
      </c>
      <c r="K68" s="35">
        <f t="shared" si="7"/>
        <v>300.09249999999997</v>
      </c>
      <c r="L68" s="32">
        <f t="shared" si="2"/>
        <v>443.9425</v>
      </c>
    </row>
    <row r="70" spans="1:12" x14ac:dyDescent="0.2">
      <c r="L70" s="3"/>
    </row>
  </sheetData>
  <pageMargins left="0.7" right="0.7" top="0.75" bottom="0.75" header="0.3" footer="0.3"/>
  <pageSetup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Rate Chart</vt:lpstr>
      <vt:lpstr>'2020 Rate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Water Department</cp:lastModifiedBy>
  <dcterms:created xsi:type="dcterms:W3CDTF">2020-03-31T17:47:33Z</dcterms:created>
  <dcterms:modified xsi:type="dcterms:W3CDTF">2020-07-20T16:39:19Z</dcterms:modified>
</cp:coreProperties>
</file>